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 tabRatio="601"/>
  </bookViews>
  <sheets>
    <sheet name="2022年第一批项目公示表" sheetId="1" r:id="rId1"/>
  </sheets>
  <definedNames>
    <definedName name="_xlnm._FilterDatabase" localSheetId="0" hidden="1">'2022年第一批项目公示表'!$A$6:$AC$109</definedName>
    <definedName name="_xlnm.Print_Titles" localSheetId="0">'2022年第一批项目公示表'!$1:$5</definedName>
  </definedNames>
  <calcPr calcId="144525"/>
</workbook>
</file>

<file path=xl/sharedStrings.xml><?xml version="1.0" encoding="utf-8"?>
<sst xmlns="http://schemas.openxmlformats.org/spreadsheetml/2006/main" count="495" uniqueCount="329">
  <si>
    <t>重庆市垫江县2022年第一批村级公益事业建设（一事一议、美丽乡村）财政奖补项目公示表</t>
  </si>
  <si>
    <t>编制单位：</t>
  </si>
  <si>
    <t>垫江县财政局</t>
  </si>
  <si>
    <t>单位：道路里程/公里，灌溉面积/亩，蓄水/立方米，改造面积/平方米，金额/万元,人数/人，项目建设周期/天</t>
  </si>
  <si>
    <r>
      <rPr>
        <b/>
        <sz val="10"/>
        <rFont val="宋体"/>
        <charset val="134"/>
      </rPr>
      <t>单位：道路里程/公里，灌溉面积/亩，蓄水</t>
    </r>
    <r>
      <rPr>
        <b/>
        <sz val="10"/>
        <rFont val="宋体"/>
        <charset val="134"/>
      </rPr>
      <t>/立方米，改造面积/平方米，</t>
    </r>
    <r>
      <rPr>
        <b/>
        <sz val="10"/>
        <rFont val="宋体"/>
        <charset val="134"/>
      </rPr>
      <t>金额/万元,人数/人，项目建设周期/天</t>
    </r>
  </si>
  <si>
    <t>乡镇名称</t>
  </si>
  <si>
    <t>一事一议财政奖补项目</t>
  </si>
  <si>
    <t>项目预算</t>
  </si>
  <si>
    <t>项目造价明细</t>
  </si>
  <si>
    <t>村民议事情况</t>
  </si>
  <si>
    <t>项目建设成效</t>
  </si>
  <si>
    <t>总投资金额合计</t>
  </si>
  <si>
    <t>财政投入</t>
  </si>
  <si>
    <t>村级筹集</t>
  </si>
  <si>
    <t>社会捐赠金额</t>
  </si>
  <si>
    <t>平均造价（元/米、元/平方米、元/立方米）</t>
  </si>
  <si>
    <t>平均造价中人工费用占比（%）</t>
  </si>
  <si>
    <t>平均造价中材料费用占比（%）</t>
  </si>
  <si>
    <t>村名称</t>
  </si>
  <si>
    <t>项目实施类别</t>
  </si>
  <si>
    <t>项目名称</t>
  </si>
  <si>
    <t>项目建设主要内容</t>
  </si>
  <si>
    <t>申请市财政奖补金额</t>
  </si>
  <si>
    <t>区县财政奖补金额</t>
  </si>
  <si>
    <t>乡镇财政奖补金额</t>
  </si>
  <si>
    <t>整合其他资金金额</t>
  </si>
  <si>
    <t>村民筹资金额</t>
  </si>
  <si>
    <t>村民以资代劳金额</t>
  </si>
  <si>
    <t>村民自愿捐赠金额</t>
  </si>
  <si>
    <t>村集体投入金额</t>
  </si>
  <si>
    <t>本村农业人口数</t>
  </si>
  <si>
    <t>筹资人数</t>
  </si>
  <si>
    <t>筹劳人数</t>
  </si>
  <si>
    <t>以资代劳人数</t>
  </si>
  <si>
    <t>受益人数</t>
  </si>
  <si>
    <t>增加道路里程</t>
  </si>
  <si>
    <t>增加灌溉面积</t>
  </si>
  <si>
    <t>增加蓄水</t>
  </si>
  <si>
    <t>村容村貌改造面积</t>
  </si>
  <si>
    <t>（中央资金）一、村级道路和公益事业</t>
  </si>
  <si>
    <t>大石乡</t>
  </si>
  <si>
    <t>豹山社区</t>
  </si>
  <si>
    <t>村内道路</t>
  </si>
  <si>
    <t>村内道路硬化</t>
  </si>
  <si>
    <t>原寨坪至峰岩头的村级公路由4.5M宽拓宽至6.5M（含路基整治和路面硬化），长度为3500米，按照宽2米，厚0.2米（混凝土标号C25）标准实施。</t>
  </si>
  <si>
    <t>大石村</t>
  </si>
  <si>
    <t>村内道路硬化、亮化</t>
  </si>
  <si>
    <t>1、 新建大石村4组吊嘴处便民路和大石村2组乡村振兴点生产便道各1条：①大石村4组吊嘴处便民路长1500米，宽2米，厚0.15米，②大石村2组乡村振兴点生产便道长1000米，宽2米，厚0.15米，按照混凝土标号C25标准实施；2、4组吊嘴处栽种木本植物和花卉植物，绿化面积为25亩，；3、养殖基地四周（含公路和生产便道）安装太阳能路灯35盏。
。</t>
  </si>
  <si>
    <t>卷洞村</t>
  </si>
  <si>
    <t>村内道路亮化、硬化</t>
  </si>
  <si>
    <t xml:space="preserve">1. 将高生村东山寨垫丰公路岔路口至卷洞村1组路段（总长度约6000m）实施“亮化”工程，安装太阳能路灯200盏，（路灯安装间距为30M/盏，灯杆高度6M，管臂厚度≥3.5mm，灯源率&gt;30W，发光效率≥50lm/w）；2.将原高生村黑岩钎至卷洞村5组的村级公路实施路基拓宽和硬化。（将长1.5KM、宽4.5M的路基拓宽1.5M，硬化1M宽，按照混凝土标号C25标准实施）。
</t>
  </si>
  <si>
    <t>花寨村</t>
  </si>
  <si>
    <t>村内道路全长2.5公里硬化，宽4.5米，厚0.2米，水泥标号：C25。</t>
  </si>
  <si>
    <t>高生村</t>
  </si>
  <si>
    <t xml:space="preserve">村容村貌改造
</t>
  </si>
  <si>
    <t xml:space="preserve">1.对垫丰公路沿线实施人居环境质量提升，并新建花台约210立方米。资金预算30万元；2.对垫丰公路沿线崖坡（长度约800M）实施绿化提升，绿化面积约3000㎡。资金预算10万元；3.在高生村便民服务中心篮球场北侧新建休闲广场1个（含堡坎、土方回填、场地硬化、绿化，文化布局、市域社会现代化治理等），建设面积约600㎡。
</t>
  </si>
  <si>
    <t>新民镇</t>
  </si>
  <si>
    <t>南印寺村</t>
  </si>
  <si>
    <t>其他</t>
  </si>
  <si>
    <t>休闲健身广场</t>
  </si>
  <si>
    <t>休闲健身广场2650平方米（含挖填方、场地平整等），厚0.2米，混凝土标号C20；文化墙长250米、高3.6米；排水沟及污水管网300米（含挖填方、管材等）、修建长5米、宽4米、高3米化粪池1个（含材料、开挖、回填等）；安装太阳能路灯10盏（含安装）等。</t>
  </si>
  <si>
    <t>健身广场130元/平方米、文化墙110元、平方米、污水管网150元/米、化粪池500元/立方米、路灯2500元/盏</t>
  </si>
  <si>
    <t>城北村</t>
  </si>
  <si>
    <t>村内道路及硬化</t>
  </si>
  <si>
    <t>农业产业大道</t>
  </si>
  <si>
    <t>城北村连接G243复线农业产业大道，长220米，宽7米，沥青混土路面，路基建设包含路基挖方、填方、清淤换填、边沟、涵洞2个（共长47米）等；路面建设包含水泥混凝土基层、沥青混凝土面层等。</t>
  </si>
  <si>
    <t>路基工程1918元/米、路面工程3601元/米、涵洞879元/米</t>
  </si>
  <si>
    <t>玉龙村</t>
  </si>
  <si>
    <t>村内道路、亮化</t>
  </si>
  <si>
    <t>道路硬化长530米，宽4.5米，厚0.2米，混凝土161m³，标号C25。</t>
  </si>
  <si>
    <t>550元/立方米、2500元/盏</t>
  </si>
  <si>
    <t>沙坪镇</t>
  </si>
  <si>
    <t>永胜村</t>
  </si>
  <si>
    <t>亮化工程</t>
  </si>
  <si>
    <t>路灯安装</t>
  </si>
  <si>
    <t>永胜村村级道路两旁按照30米间隔距离安装一盏路灯，共需200盏。</t>
  </si>
  <si>
    <t>2400元/盏</t>
  </si>
  <si>
    <t>李白村</t>
  </si>
  <si>
    <t>3、6、7、9社和新村路段全长6公里，安装高6米的太阳能路灯200盏。</t>
  </si>
  <si>
    <t>人和村</t>
  </si>
  <si>
    <t>村级公路硬化</t>
  </si>
  <si>
    <t>3、4、7组覃家湾处至覃良文处，公路长1989米，宽 4.5 米，厚 0.2 米，6组印冲垭口到张家湾，长268米，宽4.5米，厚0.2米，6组宁家湾到宋家湾，长598米，宽4.5米，厚0.2米,6组刘扬木到张家湾606米，断头路连接。全长3461米。</t>
  </si>
  <si>
    <t>2社与双坪村连接公路新挖路基1350米长，宽5.5米，硬化公路路面1665米，宽4.5米，厚0.2米（混凝土标号：公路C25）</t>
  </si>
  <si>
    <t>600元</t>
  </si>
  <si>
    <t>白杨村</t>
  </si>
  <si>
    <t>公路全长4220米：（8组殿子门前至包家吖口1040米；殿子门侧至李子林1000米；9组何二娃房侧至大堰坎下110米；6组横板桥至柏树湾1200米；7组高精良房侧至泽良地坝400米；1组董家坡至邓家湾120米；6组何家湾至赵家坡350米）宽4.5米厚0.2米</t>
  </si>
  <si>
    <t>502元/立方米</t>
  </si>
  <si>
    <t>长龙镇</t>
  </si>
  <si>
    <t>长久村</t>
  </si>
  <si>
    <t>全长8.5公里安装太阳能路灯200盏。</t>
  </si>
  <si>
    <t>2500元/盏</t>
  </si>
  <si>
    <t>裴兴镇</t>
  </si>
  <si>
    <t>拱桥村</t>
  </si>
  <si>
    <t>村容村貌改造</t>
  </si>
  <si>
    <t>挡土墙196m³、 球场645㎡、篮球架1套、篮球栏网210㎡、排水沟50M、座椅40把、花台及苗木种植1个。</t>
  </si>
  <si>
    <t>裴兴场口（新拱桥）--黄葛冲，全程长5000米，安装间隔30米，安装路灯167盏，路灯高7米，功率40WLED。</t>
  </si>
  <si>
    <t>华龙村</t>
  </si>
  <si>
    <t>1.华龙1社大湾邱至罗中国处，长150米；
2.华龙1社罗中国岔路口至胡开正处，长150米；
3.华龙1社胡开正岔路口至胡国林处，长150米；
4.华龙1社胡国林岔路口至李正佑处，长150米；
5.华龙1社李正佑岔路口至胡开权处，长150米；
6.华龙1社岔路口至朱平华处，长300米；
7.华龙2社包括风向垭口至杨坤平处，长130米；
8.华龙2社杨顺山至蔡心明处，长110米；
9.华龙4社四社钟家湾至六社张宏处中间加一个大涵洞，长600米；
10.华龙5社包括杨树湾至杨玉珍处，长100米；
11.华龙5社杨玉珍岔路口至王治烈处，长208米；以上总长2.198公里，设计宽4.5米、厚0.2米。</t>
  </si>
  <si>
    <t>527.75元/米</t>
  </si>
  <si>
    <t>2198米</t>
  </si>
  <si>
    <t>南华社区</t>
  </si>
  <si>
    <t>社区范围内规划安装太阳能120WLED路灯，具体范围包括:
1、一组院落和公路边，计95盏;
2、二组(场镇除外)院落和公路边，计30盏；
3、三组院落和公路边，计190盏；
以上3段共计315盏.</t>
  </si>
  <si>
    <t>高石村</t>
  </si>
  <si>
    <t xml:space="preserve">高石村2社上河片至兰亚井，长1992米。（宽4.5米路长1752米、宽3.5米路长240米改扩建一座长3.5米宽2米的人行便桥           </t>
  </si>
  <si>
    <t>566元/米</t>
  </si>
  <si>
    <t>裴兴场口(二井湾）--东沟，全程长3500米，安装间隔30米，安装路灯117盏，路灯高7米，功率40WLED。</t>
  </si>
  <si>
    <t>长安村</t>
  </si>
  <si>
    <t>长安村2社陈平达到张德书处至张华彬处，长500米设计宽4.5米、厚0.2米.</t>
  </si>
  <si>
    <t>800元/米</t>
  </si>
  <si>
    <t>500米</t>
  </si>
  <si>
    <t>1、长安村6社塘湾丫口至盛园柱处，长230米；
2、长安村6社塘湾丫口至太阳庙姜世平处，长900米；
3、长安村6社石马市到徐尚贵处，长330米；
4、长安村4社垭田到徐家沟谭克华处，长600米；（设计宽4.5米、厚0.2米）</t>
  </si>
  <si>
    <t>522元/米</t>
  </si>
  <si>
    <t>上水村</t>
  </si>
  <si>
    <t>1、5社段桥里至罗耳沟处，长680米；2、5社花地堡至火盆湾处，长310米；3、5社空壳背至蔡忠高处，长50米，以上3段总长为1040公里，设计宽4.5米、厚0.2米。</t>
  </si>
  <si>
    <t>480元/米</t>
  </si>
  <si>
    <t>1040米</t>
  </si>
  <si>
    <t>桂花村</t>
  </si>
  <si>
    <t xml:space="preserve">1.1社黄家湾三平塘至槽严冲处，长650米;大土湾至改土坡处，长700米,全长1350米，宽2米，厚0.2米。2.1社改土坡至王家坡处，长200米、宽3米，设计厚0.2米。
</t>
  </si>
  <si>
    <t>220元/米</t>
  </si>
  <si>
    <t>1550米</t>
  </si>
  <si>
    <t>杠家镇</t>
  </si>
  <si>
    <t>临江村</t>
  </si>
  <si>
    <t>道路及硬化</t>
  </si>
  <si>
    <t xml:space="preserve">1、硬化公路：长4431米、宽4.5米、厚0.2米。(临江1组507米，临江2组1750米，临江4组885米，临江5组102米，临江6组649米，临江7组538米）。2、新建道路长1600米、路基宽5米。3、涵洞：30个，长5米 。                                                      </t>
  </si>
  <si>
    <t>650/m3</t>
  </si>
  <si>
    <t>花园村</t>
  </si>
  <si>
    <t>村内道路12公里、两个居点210户、集中农户塆11处230户。240盏。</t>
  </si>
  <si>
    <t>大同村</t>
  </si>
  <si>
    <t>基础设施建设</t>
  </si>
  <si>
    <t>1、院墙长50米×2.5米高X0.24米厚；2、护坡长约120米×1.8米；3、坝子约1480平方×厚20公分；4、太阳能路灯16盏；5、办公室周边绿化60株(金桂花树）及花台；6、便民服务中心地坝平场约1800平方加外运1公里；7、便民服务中心内坝及梯步约140平方，石材300*600；8、便民服务中心檐沟约128米。</t>
  </si>
  <si>
    <t>双龙村</t>
  </si>
  <si>
    <t>（1）5公里道路太阳能路灯300盏。（2）、便民服务中心：1、硬化地坝520平方；2、硬化道路长34米，宽4.5米，厚0.2米；3、建排水沟98米；4、建高0.5米，宽0.9米，长80米花台2个；5、修护坡400平方。</t>
  </si>
  <si>
    <t>2600/550/520/286/130/150</t>
  </si>
  <si>
    <t>永安镇</t>
  </si>
  <si>
    <t>鱼龙村</t>
  </si>
  <si>
    <t>生产生活便道</t>
  </si>
  <si>
    <t>4组大石坝至代宜禄湾350米，宽4.5米，厚0.2米，浇筑混凝土315方，标号C25。</t>
  </si>
  <si>
    <t>高坡村</t>
  </si>
  <si>
    <t>1组老门丫口至汤贤裕地坝400米，2组冉家店子到周青容地坝300米，高坡村学校到胡家三塆400米，老学校到桥头塆300米，村公路到连二塆700米，垫普路到胡延学地坝150米，3组谭家塆到谭正兵350米，背丫口到胡定艳地坝500米，村公路到刘家塆400米，杨家湾到刘开发地坝500米，詹庆兵到詹家塆450米，4组汤明到李吉权500米，村公路到李吉凡地坝1000米，村公路到张家塆450米，王彪处到张朝林处600米，总共长7000米,宽4.5米，厚0.2米，浇筑混凝土6300方，标号C20。</t>
  </si>
  <si>
    <t>五洞镇</t>
  </si>
  <si>
    <t>高山村</t>
  </si>
  <si>
    <t xml:space="preserve"> 新建村内道路长1535米，宽4.5米，厚0.25米，硁C25.</t>
  </si>
  <si>
    <t xml:space="preserve"> 山坪塘整治：1.排水暗涵：长15米、宽0.5米、高0.3米；2.泄洪口：长13米、宽3米、高1.2米；
3.堤坝：长140米、高2米、厚0.15米；
    4.堤坝护脚：长140米、宽0.6米、高0.5米；
     5.堤坝栏杆：长140米、高1米（砖墙24墙）；6.1米宽人行便道：长55米；7.1.5米宽人行便道：长480米； 8.2.5米宽人行便道：长240米；  9.机耕道扩宽1米：长450米； 10.涵管1：200mm混凝土涵管，长50米；11.涵管2：600mm带筋混凝土涵管，长20米；12.涵洞：长1.5米、宽1.5米，数量3个；13.沉沙井：长1米、宽1米、高0.6米，3个；14.堰塘清淤：面积5000平方；15、新修便道基础开挖：长1225米。  
</t>
  </si>
  <si>
    <t>月江村</t>
  </si>
  <si>
    <t>安装太阳能路灯300盏，全长13公里。</t>
  </si>
  <si>
    <t>卧龙村</t>
  </si>
  <si>
    <t>安装太阳能路灯300盏。全长13公里.</t>
  </si>
  <si>
    <t>合计</t>
  </si>
  <si>
    <t>二、美丽乡村建设</t>
  </si>
  <si>
    <r>
      <rPr>
        <sz val="10"/>
        <color rgb="FF333333"/>
        <rFont val="宋体"/>
        <charset val="134"/>
      </rPr>
      <t>1、垫丰路沿线房屋风貌改造</t>
    </r>
    <r>
      <rPr>
        <sz val="10"/>
        <color rgb="FF333333"/>
        <rFont val="PingFangSC-Light"/>
        <charset val="134"/>
      </rPr>
      <t>96</t>
    </r>
    <r>
      <rPr>
        <sz val="10"/>
        <color rgb="FF333333"/>
        <rFont val="宋体"/>
        <charset val="134"/>
      </rPr>
      <t>户，庭院建设面积6000平方米。2、党群服务中心广场建设：面积约</t>
    </r>
    <r>
      <rPr>
        <sz val="10"/>
        <color rgb="FF333333"/>
        <rFont val="PingFangSC-Light"/>
        <charset val="134"/>
      </rPr>
      <t>4700</t>
    </r>
    <r>
      <rPr>
        <sz val="10"/>
        <color rgb="FF333333"/>
        <rFont val="宋体"/>
        <charset val="134"/>
      </rPr>
      <t>平方米，步道硬化，广场绿化、文化宣传墙、花台建设等。</t>
    </r>
    <r>
      <rPr>
        <sz val="10"/>
        <color rgb="FF333333"/>
        <rFont val="PingFangSC-Light"/>
        <charset val="134"/>
      </rPr>
      <t>        </t>
    </r>
  </si>
  <si>
    <r>
      <rPr>
        <sz val="10"/>
        <color rgb="FF333333"/>
        <rFont val="PingFangSC-Light"/>
        <charset val="134"/>
      </rPr>
      <t> </t>
    </r>
    <r>
      <rPr>
        <sz val="10"/>
        <color rgb="FF333333"/>
        <rFont val="宋体"/>
        <charset val="134"/>
      </rPr>
      <t>提升村容村貌，屋风貌改造整治</t>
    </r>
    <r>
      <rPr>
        <sz val="10"/>
        <color rgb="FF333333"/>
        <rFont val="PingFangSC-Light"/>
        <charset val="134"/>
      </rPr>
      <t>50</t>
    </r>
    <r>
      <rPr>
        <sz val="10"/>
        <color rgb="FF333333"/>
        <rFont val="宋体"/>
        <charset val="134"/>
      </rPr>
      <t>户，庭院建设面积</t>
    </r>
    <r>
      <rPr>
        <sz val="10"/>
        <color rgb="FF333333"/>
        <rFont val="PingFangSC-Light"/>
        <charset val="134"/>
      </rPr>
      <t>2700</t>
    </r>
    <r>
      <rPr>
        <sz val="10"/>
        <color rgb="FF333333"/>
        <rFont val="宋体"/>
        <charset val="134"/>
      </rPr>
      <t>平方米。党群服务中心广场建设：场地平整，硬化，靑石板铺路、绿化建设。</t>
    </r>
  </si>
  <si>
    <t>（市级资金）一、村级道路和公益事业</t>
  </si>
  <si>
    <t>澄溪镇</t>
  </si>
  <si>
    <t>高兴村</t>
  </si>
  <si>
    <t>安装路灯200盏，全长7公里。</t>
  </si>
  <si>
    <t>十字村</t>
  </si>
  <si>
    <t>产业项目及生产生活便道</t>
  </si>
  <si>
    <t>生产便道长260米宽3米、厚20公分，人行便道长1200米、宽1米、厚10公分，路灯安装80盏，浇灌蓄水池50立方米，排水沟长900米、宽25公分、深30公分 。</t>
  </si>
  <si>
    <t>胜利社区</t>
  </si>
  <si>
    <t>生产生活道路，桥梁，涵洞</t>
  </si>
  <si>
    <t>一、修公路
1.公路长1000米宽6米开挖平均0.80 ，土方4800m³
2.铺片石1000米，宽4.5米，厚度0.20，900m³
3.铺碎石1000米宽4.5米，厚度0.05，225m³
4.涵洞6个500直径，36米
5.硬化公路1000米，宽4.5米，厚度0.20，C20混凝土900m³。
6、外运来土石方回填5000m³
二、修小桥
1.桥墩两头C30混凝土，深度12米，平均宽2.5米，厚度6米，C30混凝土180m³
2.桥墩两头钢筋1.5吨
3.机械挖桥墩两头的土石方深度14米，宽度7米，厚度4米，392m³
4.桥面C30混凝土，长10米，宽6米，厚度1.3米，78m³
5.桥面钢筋7吨。
6.施工扎围堰排水，长10米，宽5米，高度2米。</t>
  </si>
  <si>
    <t>1、登丰路到汪家路3.5公里；2、烂木桥到郑家滩大桥3.5公里；3、烂木桥到张家湾1.5公里；4、东风湾到王字田堡1.0公里；5、养牛场到鹅儿坡1.0公里，共计10.5公里，安装太阳能路灯300盏。</t>
  </si>
  <si>
    <t>周嘉镇</t>
  </si>
  <si>
    <t>前丰社区</t>
  </si>
  <si>
    <t>村内
道路　</t>
  </si>
  <si>
    <t>村级
道路</t>
  </si>
  <si>
    <t>前丰社区从1组晓兴粮站叉路口至梁平回龙界关毋岩2300米、3社谭家德叉路口至犁子村界三月桥1200米,2社黄家湾大缺口至犁子村界谭家湾800米,晓兴粮站至蚕茧站200米,共计46000 米,路灯152盏</t>
  </si>
  <si>
    <t>玉皇村</t>
  </si>
  <si>
    <t>玉皇村新建硬化水泥公路，1社从赵家湾至李德平至兴隆湾长380米，宽4.5米，厚0.2米；3社从黄方友至黄方金至黄方德处长300米，宽4.5米，厚0.2米；4社从欧祖相至田德荣至雷启良至雷秀凡至冉广权处长920米，宽4.5米，厚0.2米；5社从龙六菊至柳家湾至黄家湾长940米，宽4.5米，厚0.2社；6社从双田坎至王家湾至杨光发至杨幸万处长1080米，宽4.5米厚0.2米；7社从谢吉合至水库附坝长150米，宽4.5米厚0.2米。全村共社长3770米，宽4.5米，厚0.2米，用C25标准硬化,3393立方。路基整修长3770米，宽5.5米。</t>
  </si>
  <si>
    <t>自生村</t>
  </si>
  <si>
    <t>其他　</t>
  </si>
  <si>
    <t>路灯</t>
  </si>
  <si>
    <t>自生村1—12社普杨路至姚坝山、村办公室至梅丫口、村办公室至黑岩、段家丫口至大尖山子等，全长25000米。全路段拟采取间距50米，道路两侧双向建设方式，拟安装太阳能路灯300盏。</t>
  </si>
  <si>
    <t>建国村</t>
  </si>
  <si>
    <t>建国村1.2.3.4.5.6.7社晓兴街上至杨家湾、猪市坝至尹家湾、普杨路至包家堰塘、普杨路至杨家坝等，全长14900米。全路段拟采取间距30米，道路两侧双向建设方式，拟安装太阳能路灯200盏。</t>
  </si>
  <si>
    <t>砚台镇</t>
  </si>
  <si>
    <t>白云村</t>
  </si>
  <si>
    <t>道路扩宽</t>
  </si>
  <si>
    <t>道路新建硬化</t>
  </si>
  <si>
    <t>6社公路扩宽及硬化项目长850米、宽4.5米、厚0.2米、标号C25。</t>
  </si>
  <si>
    <t>石梯村</t>
  </si>
  <si>
    <t>道路硬化</t>
  </si>
  <si>
    <t>人行便道路硬化</t>
  </si>
  <si>
    <t>4社鸡叶根义至村办公室公路扩宽及硬化1200米、扩宽1米，厚0.2米、浇筑混凝土240立方米，标号C25。</t>
  </si>
  <si>
    <t>龙泉村</t>
  </si>
  <si>
    <t>1、村内硬化全长3000米，宽4.5米，厚0.2米的道路。2、安装太阳能路灯235盏,全长21公里。</t>
  </si>
  <si>
    <t>520、2500</t>
  </si>
  <si>
    <t>黄沙乡</t>
  </si>
  <si>
    <t>万胜社区</t>
  </si>
  <si>
    <t xml:space="preserve">新建5组：活龙小学至高速路天桥1200米、余代发湾至沙田角300米、8组：万活路至雷家大湾300米、9组：涪垫路至窑湾3000米，共计4800米，宽4.5米，厚0.2米。混凝土C20
</t>
  </si>
  <si>
    <t xml:space="preserve">
520元/立方米</t>
  </si>
  <si>
    <t>长红社区</t>
  </si>
  <si>
    <t>公路硬化：9组2935米：其中75井主路河坎至南丫丘1000米、至汪德友塆110米、至郑家塆250米、至包家160米、岩边主路至吴家塆、连尔秋至郑步宽540米、至张文云295米、至吴张家塆200米、至高家塆100米、至徐塆150米、主路至汪德权30米、主路至陈宇20米、主路至高斯明80米以上共计2935米*4.5米*0.2米，2642方，混凝土C20</t>
  </si>
  <si>
    <t>520元/m³</t>
  </si>
  <si>
    <t>永进社区</t>
  </si>
  <si>
    <t>新建永进2组仇胜权至周小兵处740米，4组长青路至徐正平处250米，6组江家垭口至杨迎周处120米，7组安水池至治兵处220米，7组王延祥至王玉华处200米，7组邱成方处350米，13组蒋正明至蒋正友处100米，13组南部快速大道至史官清处100米，12组王寿文至徐德清处220米，共计2.3公里*4.5米*0.2米，混凝土C20</t>
  </si>
  <si>
    <t>太平镇</t>
  </si>
  <si>
    <t>群力村</t>
  </si>
  <si>
    <t>道路拓宽工程、亮化工程</t>
  </si>
  <si>
    <t>1、道路硬化2.3公里，宽2米；修堡坎12处共360方。2、村便民服务中心至马峡口新村和G243代家林路口至老黄沟，沿线3360米，每20米1盏，共计168盏。</t>
  </si>
  <si>
    <t>270元/米/2500元/盏</t>
  </si>
  <si>
    <t>永茂社区</t>
  </si>
  <si>
    <t>1、2、3、4、5、6社全长8.9公里，安装太阳能路灯300盏。</t>
  </si>
  <si>
    <t>1、社区便民服务中心地坝安装花岗1100㎡，坝内公路硬化油化1800㎡，四周绿化600㎡。2、永茂社区4组九太路至程家湾公路修建650米,宽4.5米,厚0.2米(混凝土标号:C25)，修建花台20个。</t>
  </si>
  <si>
    <t>九龙村</t>
  </si>
  <si>
    <t>九龙村6、7、8社黄沙嘴至新农场2.1公里安装太阳能灯150盏，2、4、5社九太路至徐家沟2.5公里安装太阳能灯178盏，1、3、4社九龙卧牛石湾至唐家湾唐丁葡萄园生产便道1公里安装太阳能灯72盏，村级道路太阳能路灯安装共计300盏，全长12.7公里。</t>
  </si>
  <si>
    <t>永平镇</t>
  </si>
  <si>
    <t>秋桥居委</t>
  </si>
  <si>
    <t>公路硬化、路灯安装</t>
  </si>
  <si>
    <t xml:space="preserve">
（1）路面硬化长1800米，宽4.5米，厚0.2米；路硬化长400米，宽1.5米，厚0.2米；生产便道400米，宽2米，厚0.15；硬化强度C25标号；2、路灯安装260盏。
</t>
  </si>
  <si>
    <t>82</t>
  </si>
  <si>
    <t>石平村</t>
  </si>
  <si>
    <t>1.7组老村办公室至8组板桥经过7,8社；2.1组涪垫公路路口至1组磨子湾；3.1组涪垫公路路口至1组千湾；4.2组预支场至2组桐子湾；5.5组老娃冲至5组皂角湾；6.6组洪小华至6组罗家湾；7.6组胡家沱至6组黄建国处等共计路灯280盏。全长11公里。</t>
  </si>
  <si>
    <t>灌石村</t>
  </si>
  <si>
    <t>1-6社全长13.9公里安装太阳能路灯300盏。</t>
  </si>
  <si>
    <t>光辉村</t>
  </si>
  <si>
    <t>光辉村2、3社桂花树至干坝湾2000米，1、4社桂花树至滩子坝3000米，3社村办公室至下纷湾1500米，1社桂花树至沟里头500米，5社陈方禄处至高家坝1000米，共计8000米。安装太阳能路灯共200盏（灯杆高7米，光源40瓦）</t>
  </si>
  <si>
    <t>曹回镇</t>
  </si>
  <si>
    <t>大坪村</t>
  </si>
  <si>
    <t>1、2、3、4、5、6、7、8社安装太阳能路灯,全长14公里，共280盏。</t>
  </si>
  <si>
    <t>2280元/盏</t>
  </si>
  <si>
    <t>安山村</t>
  </si>
  <si>
    <t>1、2、3、4、5、6社安装太阳能路灯，全长13公里,共250盏。</t>
  </si>
  <si>
    <t>徐白村</t>
  </si>
  <si>
    <t>安装太阳能路灯100盏（2社高祖万至3社百草水库后坎，全长1.5公里，40盏；4社组合田支潘治平后背，全长2公里，60盏）全长3.5公里。</t>
  </si>
  <si>
    <t>坪山镇</t>
  </si>
  <si>
    <t>回龙社区</t>
  </si>
  <si>
    <t>绿化、庭院整治</t>
  </si>
  <si>
    <t>1、安装路灯20盏2、回龙广场硬化并铺装花岗石600平方米3、回龙广场绿化2000平方米4、绿化地人行道铺装250平方米5、广场排水沟渠250米6、健身设施。</t>
  </si>
  <si>
    <t>2000元/盏、500元/平方米</t>
  </si>
  <si>
    <t>登陵村</t>
  </si>
  <si>
    <t>登陵村1、3、5、6社生产便道建设长7000米，宽4.5米，厚0.2米，浇筑混凝土6300方。</t>
  </si>
  <si>
    <t>500元/立方米</t>
  </si>
  <si>
    <t>三溪镇</t>
  </si>
  <si>
    <t>青龙村</t>
  </si>
  <si>
    <t>硬化长3927米，1社村内道路硬化348米，2社280米，3社1830米，4社902米，5社567米，宽4.5米，厚20公分，计3534.3立方米，混凝土标号c25.</t>
  </si>
  <si>
    <t>555000</t>
  </si>
  <si>
    <t>箐口社区</t>
  </si>
  <si>
    <t>大佛顶公路硬化长1140米、宽5.5米、厚0.2米（主干线）及长1860米、宽4.5米、厚0.2米（支干线）</t>
  </si>
  <si>
    <t>高安镇</t>
  </si>
  <si>
    <t>合龙村</t>
  </si>
  <si>
    <t>安装距离约12千米，约需安装太阳能路灯240盏</t>
  </si>
  <si>
    <t>金桥村</t>
  </si>
  <si>
    <t>安装太阳能路灯约300盏，全长3公里。</t>
  </si>
  <si>
    <t>三五村</t>
  </si>
  <si>
    <t>村内道路、亮化工程</t>
  </si>
  <si>
    <t>道路硬化、路灯安装</t>
  </si>
  <si>
    <t>1、原三星小学旁罗德平湾距离主道路350余米，三五村4组皮家滩皮家湾500米.混凝土C20.全长850米*宽3米*厚0.15米。2、安装太阳能路灯200盏。</t>
  </si>
  <si>
    <t>600元/立方米/2500盏</t>
  </si>
  <si>
    <t>白家镇</t>
  </si>
  <si>
    <t>农安社区</t>
  </si>
  <si>
    <t>1、4、5、6社，起始止点为垫江七中至南部快速通道路口全长2.5公里，拟建宽5米，厚0.2米C25水泥路面，硬化方量2500立方米。新建堡坎3处。</t>
  </si>
  <si>
    <t>157.5</t>
  </si>
  <si>
    <t>550元/立方米</t>
  </si>
  <si>
    <t>30</t>
  </si>
  <si>
    <t>70</t>
  </si>
  <si>
    <t>3427</t>
  </si>
  <si>
    <t>鹤游镇</t>
  </si>
  <si>
    <t>群丰村</t>
  </si>
  <si>
    <t>1.广家沟水库——高湾；2.高岩丘——孙家岩——陶家湾；3沙平——高草坪；4杨家湾——高山；5沙平——罗家沟等全长10公里，共计路灯安装250盏。</t>
  </si>
  <si>
    <t>长坡村</t>
  </si>
  <si>
    <t>（1）、龚大于公路硬化，0.2公里；徐家嘴公路硬化，0.53公里；竹林嘴公路硬化，0.59公里；双对湾处公路硬化，0.23公里；刘跃中处公路硬化，0.2公里；陈友中处公路印花，0.1公里；小计1.85公里。标准：宽4.5米，厚0.2米，混凝土标号：c25。（2）、修建涵洞9个，长6米，高0.5米，水泥管。（3）、修建路基1.32公里，宽5.5米。（4）、修建堡坎52米，高2.5米，宽0.9米.</t>
  </si>
  <si>
    <t>585元/立方米</t>
  </si>
  <si>
    <t>沙河乡</t>
  </si>
  <si>
    <t>沙河社区</t>
  </si>
  <si>
    <t>殷炳权至王家湾，农机站至黄斗才，殷炳龙至殷炳洪，幸福院至陈世文至岔路口，胡家小桥至胡序亮，土地庙垭口至殷家文，殷炳文—水井湾（共计2120米）宽4.5米，厚0.2米，(混凝土标号:C25)。</t>
  </si>
  <si>
    <t>高峰镇</t>
  </si>
  <si>
    <t>关荣村</t>
  </si>
  <si>
    <t>基础设施</t>
  </si>
  <si>
    <t>修建泵房一座(高3.8米、宽3.6米、长4.2米）及附属设备，管网开挖及回填长3000米左右。</t>
  </si>
  <si>
    <t>东风村</t>
  </si>
  <si>
    <t>LED太阳能路灯</t>
  </si>
  <si>
    <t>垫涪路沙坝子至陈家寨路口、南部快速通道路口至袁家店子路口。全长4700米，安装路灯156盏。</t>
  </si>
  <si>
    <t>2860/盏</t>
  </si>
  <si>
    <t>桂阳街道</t>
  </si>
  <si>
    <t>群山村</t>
  </si>
  <si>
    <t>村容村改造</t>
  </si>
  <si>
    <t>太阳路灯</t>
  </si>
  <si>
    <t>起于月明大道西湖小学至群山村三社打非仓库，村办公室至冯家湾，吴定国家至克玛湾，力能民爆十路口桥，安装路灯250盏，全长7.2公里。</t>
  </si>
  <si>
    <t>人行步道</t>
  </si>
  <si>
    <t>碳厂沟至莲花寨，长1000米，宽1.2米，厚0.12米，人行步道。</t>
  </si>
  <si>
    <t>石仙村</t>
  </si>
  <si>
    <t>美丽乡村建设</t>
  </si>
  <si>
    <t>3社修建文化墙长160米，高2米、排水沟提升长50米，高0.6米以及景观大门宽15米，高6米建设；文化景观；景观道路长120米，宽7.5米，厚0.20米，混凝土标号C25；低洼地回填15000立方米；绿化：桂花20株(直径20cm）；牡丹、芍药等种植10000株；美化亮化项目:其中灯光亮化工程（灯带5000米）和太阳能路灯180盏。</t>
  </si>
  <si>
    <t>道路550元/立方米、回填20元/立方米、文化墙300元/平方米、排水沟80元/米、灯带30元/米、太阳路灯2000元/盏</t>
  </si>
  <si>
    <t>明月村</t>
  </si>
  <si>
    <t>美丽乡村</t>
  </si>
  <si>
    <t>产业大道长1480米，宽4.5米，厚度为20cm,混凝土标号为C25，（含基础设施建设）。道路单边排水沟长1480米，深0.3米，宽0.4米。道路两旁种植樱花、桂花、月季等观赏绿化带，其中10cm左右八重大红岛品种樱花740棵棵；8cm桂花40棵，；2米高培育造型月季300株。</t>
  </si>
  <si>
    <t>硬化645元/立方米、55元/米</t>
  </si>
  <si>
    <t>庭院整治</t>
  </si>
  <si>
    <t>庭院整治52户</t>
  </si>
  <si>
    <t>6000元/户</t>
  </si>
  <si>
    <t>绿化建设</t>
  </si>
  <si>
    <t>绿化：柑橘树3000株，桂花树5株，草本植物135平方米</t>
  </si>
  <si>
    <t>家禽养殖圈</t>
  </si>
  <si>
    <t>12砖砌墙长1.5米*宽1.5米*高1.0米家禽养殖圈；地板硬化</t>
  </si>
  <si>
    <t>70元/平方米</t>
  </si>
  <si>
    <t>家禽养殖栅栏</t>
  </si>
  <si>
    <t>铁网养殖栅栏长3300米*高1.5米</t>
  </si>
  <si>
    <t>15元/米</t>
  </si>
  <si>
    <t>菜园栅栏</t>
  </si>
  <si>
    <t>竹木菜园栅栏400米</t>
  </si>
  <si>
    <t>硬化阳沟</t>
  </si>
  <si>
    <t>硬化排水沟600米</t>
  </si>
  <si>
    <t>安装太阳能路灯50盏</t>
  </si>
  <si>
    <t>长龙村</t>
  </si>
  <si>
    <t>安装太阳能路灯160盏；生产生活便道2800米（宽2.5米、厚0.2米，砼标号为C25）；文化广场2个约2000平方米（含：堡坎、坝子硬化、健身器材、文化墙、花台、绿化、地砖等设施）；灌溉池整治1个（内坡整治、外坡整治及堡坎）。</t>
  </si>
  <si>
    <t>湖滨社区</t>
  </si>
  <si>
    <t>观光路两侧绿化1500米，停车场硬化1200平米，观赏用泰国青柚种植80亩，30㎡公厕1座，凉亭1座，340㎡农耕文化展览室1个，农耕文化室围墙，油草塘至水库防洪渠便民路硬化长200米、宽1.8米、厚0.1米，办公室至油草塘公路硬化长350米、宽5米、厚0.2米</t>
  </si>
  <si>
    <t>泰国青柚种植3.75万元/亩；混凝土550元/m³</t>
  </si>
  <si>
    <t>烟坡村</t>
  </si>
  <si>
    <t>硬化广场1600平方米，铺设青石砖400平方米，前护坡长80米、坡度4.3米、斜45度（草坪绿化），后护坡长58米、高2米（防滑坡），护栏80米，花台长32米、高0.45米，篮球场1座，健身器材1套，凉亭1座，旗台1座、旗杆，绿化用直径10公分香樟树20株。1、2、4社硬化便民道路长3.5公里、宽2米，厚0.2米。</t>
  </si>
  <si>
    <t>混凝土550元/立方米；砖1.5元/匹；桂花树600元/棵</t>
  </si>
  <si>
    <t xml:space="preserve">文龙村 </t>
  </si>
  <si>
    <t>1、公路拓宽1300米，宽1.5米。2、案卷太阳能路灯80盏。3、新修边沟300米，宽米。4、新建杨方坝桥梁一座，规格：4、新建280立方米冻库一座。5、安装围栏2000米，规格为长3米，高1.8米。</t>
  </si>
  <si>
    <t xml:space="preserve">大同村5.1公里农村产业大道栽植1200株桂花树、劝导站路口处建设大同粮仓门头、 农村产业大道沿途堰塞湖建设景观节点5处、张家大湾处建设占地500平方米法制广场1个、围绕村办公室安装路灯50盏、张家大湾至后背湾农户室外建设小花园小菜园人行道景观墙。                     </t>
  </si>
  <si>
    <t>骑龙村</t>
  </si>
  <si>
    <t>1、道路硬化扩宽刘显碧房前至南马石长1550米，扩宽2-2.5米，，厚02米，核桃园路口至汤家垭口长980米，扩宽1.5-2.5米，厚0.2米，共扩宽2530米，浇筑洪凝土1068方。弯道路口加宽15处，浇筑混凝土72方。共浇筑混凝土1140方
2、路基基础扩宽长2530米，扩宽2-3米，其中：1米高堡坎104米；1.5米高堡坎405米，2.5米高堡坎98米。土方回填1268.4方。开挖土石方3558.8方。涵板16米。铺碎石厚0.08米，计456方。3、骑龙村1-6社全长6000米，安装太阳能路灯150盏。</t>
  </si>
  <si>
    <t>硬化600元/立方米
路基324元/米2000元/盏</t>
  </si>
  <si>
    <t>桂溪街道</t>
  </si>
  <si>
    <t>石岭社区</t>
  </si>
  <si>
    <t>1、新建主题文化亭7个，分别长4m，宽4m；2、新安装路灯16盏；3、种植绿化树100棵；4、矮栅栏及栅栏艺术木门建设。矮栅栏长760m，高0.4米，栅栏艺术木门3个；5、安装鱼塘防护栏，长140米，高1米；6、文化墙建设及打造，长12米，高2.8米，墙体厚0.2米；7文化广场建设长19米，宽12米；8、新建绿色生态广场面积200m²；9、生产便道修建300米，宽0.6米，厚0.05米；10、围栏修建380米，11、道路建设长80米，宽4.5米，厚0.2米；12、排水沟修建长300米，深0.3米，宽0.3米。</t>
  </si>
  <si>
    <t>普顺镇</t>
  </si>
  <si>
    <t>磨滩村</t>
  </si>
  <si>
    <t>美化道路1000米，建设总长4500米，高0.5米的农户庭院花坛，绿化3200平方米农户庭院，文化阵地建设。</t>
  </si>
  <si>
    <t>美化道路170元/米；庭院花坛108.6元/米；庭院绿化211元 /平方米；文化阵地建设20000元。</t>
  </si>
  <si>
    <t>百胜社区</t>
  </si>
  <si>
    <t>1、3社黄桷咀湾修建健身休闲广场2个1000平方米（含：堡坎、坝子硬化、健身器材、花台、绿化、栅栏、涵管等 ），其中：地坝硬化500平方米; 修建堡坎2处，高2米，长200米，护栏200米；黄桷树安栅栏20米；修建花台25个，地标石1座，绿化800平方米；健身器材2套。</t>
  </si>
  <si>
    <t>总计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</si>
</sst>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);[Red]\(0.00\)"/>
    <numFmt numFmtId="178" formatCode="0.00_ "/>
    <numFmt numFmtId="179" formatCode="0_ "/>
    <numFmt numFmtId="180" formatCode="0.0_);[Red]\(0.0\)"/>
  </numFmts>
  <fonts count="4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4"/>
      <name val="华文中宋"/>
      <charset val="134"/>
    </font>
    <font>
      <b/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9"/>
      <name val="宋体"/>
      <charset val="134"/>
      <scheme val="minor"/>
    </font>
    <font>
      <b/>
      <sz val="16"/>
      <name val="宋体"/>
      <charset val="134"/>
    </font>
    <font>
      <sz val="10"/>
      <color rgb="FF333333"/>
      <name val="宋体"/>
      <charset val="134"/>
    </font>
    <font>
      <sz val="10"/>
      <color rgb="FF333333"/>
      <name val="PingFangSC-Light"/>
      <charset val="134"/>
    </font>
    <font>
      <sz val="10"/>
      <name val="宋体"/>
      <charset val="0"/>
    </font>
    <font>
      <b/>
      <sz val="22"/>
      <name val="华文中宋"/>
      <charset val="134"/>
    </font>
    <font>
      <sz val="9"/>
      <name val="宋体"/>
      <charset val="134"/>
    </font>
    <font>
      <sz val="10"/>
      <color indexed="8"/>
      <name val="宋体"/>
      <charset val="134"/>
      <scheme val="minor"/>
    </font>
    <font>
      <sz val="10"/>
      <color indexed="8"/>
      <name val="宋体"/>
      <charset val="134"/>
    </font>
    <font>
      <sz val="10"/>
      <name val="方正仿宋简体"/>
      <charset val="134"/>
    </font>
    <font>
      <sz val="11"/>
      <name val="宋体"/>
      <charset val="134"/>
    </font>
    <font>
      <sz val="10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name val="微软雅黑"/>
      <charset val="134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2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2" borderId="30" applyNumberFormat="0" applyFon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8" fillId="0" borderId="31" applyNumberFormat="0" applyFill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3" fillId="0" borderId="3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9" fillId="16" borderId="33" applyNumberFormat="0" applyAlignment="0" applyProtection="0">
      <alignment vertical="center"/>
    </xf>
    <xf numFmtId="0" fontId="40" fillId="16" borderId="29" applyNumberFormat="0" applyAlignment="0" applyProtection="0">
      <alignment vertical="center"/>
    </xf>
    <xf numFmtId="0" fontId="41" fillId="17" borderId="34" applyNumberForma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42" fillId="0" borderId="35" applyNumberFormat="0" applyFill="0" applyAlignment="0" applyProtection="0">
      <alignment vertical="center"/>
    </xf>
    <xf numFmtId="0" fontId="43" fillId="0" borderId="36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46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6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46" fillId="0" borderId="0">
      <alignment vertical="center"/>
    </xf>
    <xf numFmtId="0" fontId="47" fillId="0" borderId="0"/>
    <xf numFmtId="0" fontId="1" fillId="0" borderId="0">
      <alignment vertical="center"/>
    </xf>
  </cellStyleXfs>
  <cellXfs count="25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>
      <alignment vertical="center"/>
    </xf>
    <xf numFmtId="0" fontId="7" fillId="2" borderId="0" xfId="0" applyFont="1" applyFill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>
      <alignment vertical="center"/>
    </xf>
    <xf numFmtId="0" fontId="12" fillId="0" borderId="2" xfId="51" applyFont="1" applyFill="1" applyBorder="1" applyAlignment="1">
      <alignment horizontal="center" vertical="center" wrapText="1"/>
    </xf>
    <xf numFmtId="0" fontId="12" fillId="0" borderId="3" xfId="5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4" xfId="51" applyFont="1" applyFill="1" applyBorder="1" applyAlignment="1">
      <alignment horizontal="center" vertical="center"/>
    </xf>
    <xf numFmtId="0" fontId="3" fillId="0" borderId="5" xfId="51" applyFont="1" applyFill="1" applyBorder="1" applyAlignment="1">
      <alignment horizontal="center" vertical="center"/>
    </xf>
    <xf numFmtId="0" fontId="4" fillId="0" borderId="6" xfId="51" applyFont="1" applyFill="1" applyBorder="1" applyAlignment="1">
      <alignment vertical="center"/>
    </xf>
    <xf numFmtId="0" fontId="4" fillId="0" borderId="7" xfId="5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4" fillId="0" borderId="8" xfId="5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/>
    </xf>
    <xf numFmtId="0" fontId="4" fillId="2" borderId="1" xfId="5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3" borderId="1" xfId="51" applyFont="1" applyFill="1" applyBorder="1" applyAlignment="1">
      <alignment horizontal="center" vertical="center" wrapText="1"/>
    </xf>
    <xf numFmtId="0" fontId="4" fillId="0" borderId="3" xfId="5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51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51" applyFont="1" applyFill="1" applyBorder="1" applyAlignment="1">
      <alignment horizontal="center" vertical="center" wrapText="1"/>
    </xf>
    <xf numFmtId="0" fontId="2" fillId="0" borderId="8" xfId="51" applyFont="1" applyFill="1" applyBorder="1" applyAlignment="1">
      <alignment horizontal="center" vertical="center" wrapText="1"/>
    </xf>
    <xf numFmtId="0" fontId="2" fillId="0" borderId="1" xfId="5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2" fillId="4" borderId="11" xfId="51" applyFont="1" applyFill="1" applyBorder="1" applyAlignment="1">
      <alignment horizontal="center" vertical="center" wrapText="1"/>
    </xf>
    <xf numFmtId="0" fontId="2" fillId="4" borderId="1" xfId="51" applyFont="1" applyFill="1" applyBorder="1" applyAlignment="1">
      <alignment horizontal="center" vertical="center" wrapText="1"/>
    </xf>
    <xf numFmtId="0" fontId="2" fillId="4" borderId="1" xfId="51" applyNumberFormat="1" applyFont="1" applyFill="1" applyBorder="1" applyAlignment="1">
      <alignment horizontal="center" vertical="center" wrapText="1"/>
    </xf>
    <xf numFmtId="0" fontId="2" fillId="4" borderId="12" xfId="51" applyFont="1" applyFill="1" applyBorder="1" applyAlignment="1">
      <alignment horizontal="center" vertical="center" wrapText="1"/>
    </xf>
    <xf numFmtId="0" fontId="2" fillId="4" borderId="8" xfId="51" applyFont="1" applyFill="1" applyBorder="1" applyAlignment="1">
      <alignment horizontal="center" vertical="center" wrapText="1"/>
    </xf>
    <xf numFmtId="0" fontId="2" fillId="4" borderId="8" xfId="51" applyNumberFormat="1" applyFont="1" applyFill="1" applyBorder="1" applyAlignment="1">
      <alignment horizontal="center" vertical="center" wrapText="1"/>
    </xf>
    <xf numFmtId="0" fontId="2" fillId="4" borderId="6" xfId="5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5" fillId="0" borderId="1" xfId="5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6" xfId="51" applyFont="1" applyFill="1" applyBorder="1" applyAlignment="1">
      <alignment horizontal="center" vertical="center" wrapText="1"/>
    </xf>
    <xf numFmtId="0" fontId="2" fillId="0" borderId="12" xfId="5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1" xfId="51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51" applyNumberFormat="1" applyFont="1" applyFill="1" applyBorder="1" applyAlignment="1">
      <alignment horizontal="center" wrapText="1"/>
    </xf>
    <xf numFmtId="0" fontId="2" fillId="4" borderId="9" xfId="51" applyFont="1" applyFill="1" applyBorder="1" applyAlignment="1" applyProtection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  <xf numFmtId="177" fontId="2" fillId="4" borderId="1" xfId="44" applyNumberFormat="1" applyFont="1" applyFill="1" applyBorder="1" applyAlignment="1">
      <alignment horizontal="center" vertical="center" wrapText="1"/>
    </xf>
    <xf numFmtId="0" fontId="2" fillId="4" borderId="1" xfId="44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5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51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7" fillId="0" borderId="1" xfId="0" applyNumberFormat="1" applyFont="1" applyBorder="1" applyAlignment="1">
      <alignment vertical="center" wrapText="1"/>
    </xf>
    <xf numFmtId="0" fontId="18" fillId="0" borderId="0" xfId="0" applyNumberFormat="1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4" borderId="9" xfId="5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6" fontId="2" fillId="0" borderId="7" xfId="0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19" fillId="0" borderId="19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176" fontId="2" fillId="0" borderId="1" xfId="51" applyNumberFormat="1" applyFont="1" applyFill="1" applyBorder="1" applyAlignment="1">
      <alignment horizontal="center" vertical="center" wrapText="1"/>
    </xf>
    <xf numFmtId="0" fontId="2" fillId="4" borderId="7" xfId="0" applyNumberFormat="1" applyFont="1" applyFill="1" applyBorder="1" applyAlignment="1">
      <alignment horizontal="center" vertical="center" wrapText="1"/>
    </xf>
    <xf numFmtId="0" fontId="2" fillId="4" borderId="8" xfId="0" applyNumberFormat="1" applyFont="1" applyFill="1" applyBorder="1" applyAlignment="1">
      <alignment horizontal="center" vertical="center" wrapText="1"/>
    </xf>
    <xf numFmtId="0" fontId="2" fillId="4" borderId="9" xfId="51" applyFont="1" applyFill="1" applyBorder="1" applyAlignment="1" applyProtection="1">
      <alignment vertical="center" wrapText="1"/>
    </xf>
    <xf numFmtId="0" fontId="2" fillId="4" borderId="7" xfId="51" applyFont="1" applyFill="1" applyBorder="1" applyAlignment="1">
      <alignment horizontal="center" vertical="center" wrapText="1"/>
    </xf>
    <xf numFmtId="0" fontId="12" fillId="0" borderId="11" xfId="51" applyFont="1" applyFill="1" applyBorder="1" applyAlignment="1">
      <alignment horizontal="center" vertical="center" wrapText="1"/>
    </xf>
    <xf numFmtId="0" fontId="10" fillId="0" borderId="1" xfId="51" applyFont="1" applyFill="1" applyBorder="1" applyAlignment="1">
      <alignment horizontal="center" vertical="center" wrapText="1"/>
    </xf>
    <xf numFmtId="0" fontId="4" fillId="0" borderId="11" xfId="5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" xfId="51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49" fontId="2" fillId="3" borderId="1" xfId="51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9" xfId="51" applyFont="1" applyFill="1" applyBorder="1" applyAlignment="1">
      <alignment horizontal="center" vertical="center" wrapText="1"/>
    </xf>
    <xf numFmtId="0" fontId="2" fillId="3" borderId="1" xfId="51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20" xfId="51" applyFont="1" applyFill="1" applyBorder="1" applyAlignment="1">
      <alignment horizontal="center" vertical="center" wrapText="1"/>
    </xf>
    <xf numFmtId="0" fontId="20" fillId="0" borderId="0" xfId="51" applyFont="1" applyFill="1" applyBorder="1" applyAlignment="1">
      <alignment vertical="center" wrapText="1"/>
    </xf>
    <xf numFmtId="0" fontId="4" fillId="0" borderId="0" xfId="51" applyFont="1" applyFill="1" applyBorder="1" applyAlignment="1">
      <alignment vertical="center"/>
    </xf>
    <xf numFmtId="0" fontId="4" fillId="0" borderId="0" xfId="51" applyFont="1" applyFill="1" applyBorder="1" applyAlignment="1">
      <alignment vertical="center" wrapText="1"/>
    </xf>
    <xf numFmtId="9" fontId="2" fillId="0" borderId="7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 applyProtection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1" xfId="51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9" fontId="2" fillId="0" borderId="15" xfId="0" applyNumberFormat="1" applyFont="1" applyBorder="1" applyAlignment="1">
      <alignment horizontal="center" vertical="center" wrapText="1"/>
    </xf>
    <xf numFmtId="9" fontId="2" fillId="0" borderId="7" xfId="51" applyNumberFormat="1" applyFont="1" applyFill="1" applyBorder="1" applyAlignment="1">
      <alignment horizontal="center" vertical="center" wrapText="1"/>
    </xf>
    <xf numFmtId="0" fontId="2" fillId="3" borderId="1" xfId="44" applyFont="1" applyFill="1" applyBorder="1" applyAlignment="1">
      <alignment horizontal="center" vertical="center" wrapText="1"/>
    </xf>
    <xf numFmtId="0" fontId="3" fillId="2" borderId="1" xfId="51" applyFont="1" applyFill="1" applyBorder="1" applyAlignment="1">
      <alignment horizontal="center" vertical="center" wrapText="1"/>
    </xf>
    <xf numFmtId="0" fontId="4" fillId="2" borderId="1" xfId="51" applyFont="1" applyFill="1" applyBorder="1" applyAlignment="1">
      <alignment horizontal="center" vertical="center" wrapText="1"/>
    </xf>
    <xf numFmtId="0" fontId="4" fillId="2" borderId="0" xfId="5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3" fontId="2" fillId="4" borderId="1" xfId="51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4" fillId="0" borderId="2" xfId="5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51" applyFont="1" applyFill="1" applyBorder="1" applyAlignment="1">
      <alignment horizontal="center" vertical="center" wrapText="1"/>
    </xf>
    <xf numFmtId="0" fontId="2" fillId="0" borderId="2" xfId="5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3" fillId="2" borderId="1" xfId="5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5" xfId="51" applyFont="1" applyFill="1" applyBorder="1" applyAlignment="1">
      <alignment horizontal="center" vertical="center" wrapText="1"/>
    </xf>
    <xf numFmtId="0" fontId="2" fillId="0" borderId="27" xfId="51" applyFont="1" applyFill="1" applyBorder="1" applyAlignment="1">
      <alignment horizontal="center" vertical="center" wrapText="1"/>
    </xf>
    <xf numFmtId="178" fontId="2" fillId="4" borderId="1" xfId="51" applyNumberFormat="1" applyFont="1" applyFill="1" applyBorder="1" applyAlignment="1">
      <alignment horizontal="center" vertical="center" wrapText="1"/>
    </xf>
    <xf numFmtId="0" fontId="2" fillId="4" borderId="2" xfId="51" applyFont="1" applyFill="1" applyBorder="1" applyAlignment="1">
      <alignment horizontal="center" vertical="center" wrapText="1"/>
    </xf>
    <xf numFmtId="0" fontId="2" fillId="0" borderId="2" xfId="5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7" xfId="44" applyFont="1" applyFill="1" applyBorder="1" applyAlignment="1">
      <alignment horizontal="center" vertical="center" wrapText="1"/>
    </xf>
    <xf numFmtId="0" fontId="2" fillId="0" borderId="1" xfId="44" applyFont="1" applyFill="1" applyBorder="1" applyAlignment="1">
      <alignment horizontal="center" vertical="center" wrapText="1"/>
    </xf>
    <xf numFmtId="0" fontId="2" fillId="0" borderId="1" xfId="44" applyFont="1" applyFill="1" applyBorder="1" applyAlignment="1">
      <alignment horizontal="center" vertical="top" wrapText="1"/>
    </xf>
    <xf numFmtId="0" fontId="2" fillId="0" borderId="9" xfId="44" applyFont="1" applyFill="1" applyBorder="1" applyAlignment="1">
      <alignment horizontal="center" vertical="center" wrapText="1"/>
    </xf>
    <xf numFmtId="0" fontId="2" fillId="0" borderId="8" xfId="44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178" fontId="5" fillId="0" borderId="1" xfId="51" applyNumberFormat="1" applyFont="1" applyFill="1" applyBorder="1" applyAlignment="1">
      <alignment horizontal="center" vertical="center" wrapText="1"/>
    </xf>
    <xf numFmtId="0" fontId="22" fillId="0" borderId="1" xfId="51" applyFont="1" applyFill="1" applyBorder="1" applyAlignment="1">
      <alignment horizontal="center" vertical="center"/>
    </xf>
    <xf numFmtId="0" fontId="5" fillId="0" borderId="7" xfId="51" applyFont="1" applyFill="1" applyBorder="1" applyAlignment="1">
      <alignment horizontal="center" vertical="center" wrapText="1"/>
    </xf>
    <xf numFmtId="0" fontId="5" fillId="0" borderId="7" xfId="44" applyFont="1" applyFill="1" applyBorder="1" applyAlignment="1">
      <alignment horizontal="center" vertical="center" wrapText="1"/>
    </xf>
    <xf numFmtId="0" fontId="5" fillId="0" borderId="8" xfId="51" applyFont="1" applyFill="1" applyBorder="1" applyAlignment="1">
      <alignment horizontal="center" vertical="center" wrapText="1"/>
    </xf>
    <xf numFmtId="177" fontId="2" fillId="0" borderId="1" xfId="51" applyNumberFormat="1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center" vertical="center" wrapText="1"/>
    </xf>
    <xf numFmtId="49" fontId="2" fillId="3" borderId="8" xfId="51" applyNumberFormat="1" applyFont="1" applyFill="1" applyBorder="1" applyAlignment="1">
      <alignment horizontal="center" vertical="center" wrapText="1"/>
    </xf>
    <xf numFmtId="0" fontId="2" fillId="0" borderId="7" xfId="51" applyFont="1" applyFill="1" applyBorder="1" applyAlignment="1" applyProtection="1">
      <alignment horizontal="center" vertical="center" wrapText="1"/>
    </xf>
    <xf numFmtId="0" fontId="2" fillId="0" borderId="11" xfId="51" applyFont="1" applyFill="1" applyBorder="1" applyAlignment="1" applyProtection="1">
      <alignment horizontal="center" vertical="center" wrapText="1"/>
    </xf>
    <xf numFmtId="0" fontId="2" fillId="0" borderId="8" xfId="5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5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3" fillId="0" borderId="1" xfId="51" applyFont="1" applyFill="1" applyBorder="1" applyAlignment="1">
      <alignment horizontal="center" vertical="center" wrapText="1"/>
    </xf>
    <xf numFmtId="0" fontId="23" fillId="0" borderId="11" xfId="51" applyFont="1" applyFill="1" applyBorder="1" applyAlignment="1">
      <alignment horizontal="center" vertical="center" wrapText="1"/>
    </xf>
    <xf numFmtId="11" fontId="2" fillId="0" borderId="1" xfId="51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177" fontId="10" fillId="2" borderId="1" xfId="0" applyNumberFormat="1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79" fontId="2" fillId="2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9" fontId="2" fillId="0" borderId="1" xfId="5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9" fontId="2" fillId="0" borderId="1" xfId="44" applyNumberFormat="1" applyFont="1" applyFill="1" applyBorder="1" applyAlignment="1">
      <alignment horizontal="center" vertical="center" wrapText="1"/>
    </xf>
    <xf numFmtId="9" fontId="15" fillId="0" borderId="1" xfId="51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5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9" fontId="2" fillId="0" borderId="28" xfId="0" applyNumberFormat="1" applyFont="1" applyFill="1" applyBorder="1" applyAlignment="1">
      <alignment horizontal="center" vertical="center" wrapText="1"/>
    </xf>
    <xf numFmtId="0" fontId="2" fillId="0" borderId="1" xfId="51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>
      <alignment vertical="center"/>
    </xf>
    <xf numFmtId="176" fontId="10" fillId="2" borderId="1" xfId="51" applyNumberFormat="1" applyFont="1" applyFill="1" applyBorder="1" applyAlignment="1">
      <alignment horizontal="center" vertical="center" wrapText="1"/>
    </xf>
    <xf numFmtId="0" fontId="7" fillId="2" borderId="0" xfId="0" applyFont="1" applyFill="1" applyBorder="1">
      <alignment vertical="center"/>
    </xf>
    <xf numFmtId="0" fontId="8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>
      <alignment vertical="center"/>
    </xf>
    <xf numFmtId="176" fontId="11" fillId="2" borderId="1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tableStyles count="0" defaultTableStyle="TableStyleMedium2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Y109"/>
  <sheetViews>
    <sheetView tabSelected="1" workbookViewId="0">
      <pane ySplit="6" topLeftCell="A62" activePane="bottomLeft" state="frozen"/>
      <selection/>
      <selection pane="bottomLeft" activeCell="F64" sqref="F64"/>
    </sheetView>
  </sheetViews>
  <sheetFormatPr defaultColWidth="9" defaultRowHeight="13.5"/>
  <cols>
    <col min="1" max="1" width="4.75" customWidth="1"/>
    <col min="2" max="2" width="6.75" customWidth="1"/>
    <col min="3" max="3" width="9.5" customWidth="1"/>
    <col min="4" max="4" width="7.875" customWidth="1"/>
    <col min="5" max="5" width="8" customWidth="1"/>
    <col min="6" max="6" width="62.5" customWidth="1"/>
    <col min="7" max="7" width="9.625" style="18" customWidth="1"/>
    <col min="8" max="8" width="7.25" style="18" customWidth="1"/>
    <col min="9" max="9" width="7.625" customWidth="1"/>
    <col min="10" max="10" width="6.875" customWidth="1"/>
    <col min="11" max="11" width="10" customWidth="1"/>
    <col min="12" max="12" width="7.5" customWidth="1"/>
    <col min="13" max="13" width="7.125" customWidth="1"/>
    <col min="14" max="14" width="7.75" customWidth="1"/>
    <col min="15" max="15" width="7.25" customWidth="1"/>
    <col min="16" max="16" width="7.125" style="18" customWidth="1"/>
    <col min="17" max="17" width="18.625" style="19" customWidth="1"/>
    <col min="25" max="25" width="9.25"/>
    <col min="28" max="28" width="14.125"/>
    <col min="29" max="29" width="11.75" style="20" customWidth="1"/>
    <col min="30" max="76" width="9" style="20"/>
  </cols>
  <sheetData>
    <row r="1" s="1" customFormat="1" ht="27" customHeight="1" spans="1:29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114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55"/>
    </row>
    <row r="2" s="1" customFormat="1" ht="39" customHeight="1" spans="1:28">
      <c r="A2" s="23" t="s">
        <v>1</v>
      </c>
      <c r="B2" s="23"/>
      <c r="C2" s="23"/>
      <c r="D2" s="24" t="s">
        <v>2</v>
      </c>
      <c r="E2" s="25"/>
      <c r="F2" s="26"/>
      <c r="G2" s="27" t="s">
        <v>3</v>
      </c>
      <c r="H2" s="27"/>
      <c r="I2" s="27"/>
      <c r="J2" s="27"/>
      <c r="K2" s="27"/>
      <c r="L2" s="27"/>
      <c r="M2" s="27"/>
      <c r="N2" s="27"/>
      <c r="O2" s="27"/>
      <c r="P2" s="27"/>
      <c r="Q2" s="134" t="s">
        <v>4</v>
      </c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</row>
    <row r="3" s="1" customFormat="1" ht="35" customHeight="1" spans="1:28">
      <c r="A3" s="28"/>
      <c r="B3" s="29" t="s">
        <v>5</v>
      </c>
      <c r="C3" s="29" t="s">
        <v>6</v>
      </c>
      <c r="D3" s="30"/>
      <c r="E3" s="30"/>
      <c r="F3" s="30"/>
      <c r="G3" s="31" t="s">
        <v>7</v>
      </c>
      <c r="H3" s="32"/>
      <c r="I3" s="31"/>
      <c r="J3" s="31"/>
      <c r="K3" s="31"/>
      <c r="L3" s="31"/>
      <c r="M3" s="31"/>
      <c r="N3" s="31"/>
      <c r="O3" s="31"/>
      <c r="P3" s="31"/>
      <c r="Q3" s="30" t="s">
        <v>8</v>
      </c>
      <c r="R3" s="31"/>
      <c r="S3" s="31"/>
      <c r="T3" s="31" t="s">
        <v>9</v>
      </c>
      <c r="U3" s="31"/>
      <c r="V3" s="31"/>
      <c r="W3" s="31"/>
      <c r="X3" s="30" t="s">
        <v>10</v>
      </c>
      <c r="Y3" s="30"/>
      <c r="Z3" s="30"/>
      <c r="AA3" s="30"/>
      <c r="AB3" s="156"/>
    </row>
    <row r="4" s="1" customFormat="1" ht="31" customHeight="1" spans="1:28">
      <c r="A4" s="33"/>
      <c r="B4" s="30"/>
      <c r="C4" s="30"/>
      <c r="D4" s="30"/>
      <c r="E4" s="30"/>
      <c r="F4" s="30"/>
      <c r="G4" s="30" t="s">
        <v>11</v>
      </c>
      <c r="H4" s="32" t="s">
        <v>12</v>
      </c>
      <c r="I4" s="31"/>
      <c r="J4" s="31"/>
      <c r="K4" s="31"/>
      <c r="L4" s="31" t="s">
        <v>13</v>
      </c>
      <c r="M4" s="31"/>
      <c r="N4" s="31"/>
      <c r="O4" s="31"/>
      <c r="P4" s="30" t="s">
        <v>14</v>
      </c>
      <c r="Q4" s="30" t="s">
        <v>15</v>
      </c>
      <c r="R4" s="30" t="s">
        <v>16</v>
      </c>
      <c r="S4" s="30" t="s">
        <v>17</v>
      </c>
      <c r="T4" s="31"/>
      <c r="U4" s="31"/>
      <c r="V4" s="31"/>
      <c r="W4" s="31"/>
      <c r="X4" s="30"/>
      <c r="Y4" s="30"/>
      <c r="Z4" s="30"/>
      <c r="AA4" s="30"/>
      <c r="AB4" s="156"/>
    </row>
    <row r="5" s="1" customFormat="1" ht="42.75" spans="1:28">
      <c r="A5" s="33"/>
      <c r="B5" s="30"/>
      <c r="C5" s="30" t="s">
        <v>18</v>
      </c>
      <c r="D5" s="30" t="s">
        <v>19</v>
      </c>
      <c r="E5" s="30" t="s">
        <v>20</v>
      </c>
      <c r="F5" s="30" t="s">
        <v>21</v>
      </c>
      <c r="G5" s="30"/>
      <c r="H5" s="34" t="s">
        <v>22</v>
      </c>
      <c r="I5" s="115" t="s">
        <v>23</v>
      </c>
      <c r="J5" s="30" t="s">
        <v>24</v>
      </c>
      <c r="K5" s="30" t="s">
        <v>25</v>
      </c>
      <c r="L5" s="30" t="s">
        <v>26</v>
      </c>
      <c r="M5" s="30" t="s">
        <v>27</v>
      </c>
      <c r="N5" s="30" t="s">
        <v>28</v>
      </c>
      <c r="O5" s="30" t="s">
        <v>29</v>
      </c>
      <c r="P5" s="30"/>
      <c r="Q5" s="30"/>
      <c r="R5" s="30"/>
      <c r="S5" s="30"/>
      <c r="T5" s="30" t="s">
        <v>30</v>
      </c>
      <c r="U5" s="30" t="s">
        <v>31</v>
      </c>
      <c r="V5" s="30" t="s">
        <v>32</v>
      </c>
      <c r="W5" s="30" t="s">
        <v>33</v>
      </c>
      <c r="X5" s="30" t="s">
        <v>34</v>
      </c>
      <c r="Y5" s="30" t="s">
        <v>35</v>
      </c>
      <c r="Z5" s="30" t="s">
        <v>36</v>
      </c>
      <c r="AA5" s="30" t="s">
        <v>37</v>
      </c>
      <c r="AB5" s="156" t="s">
        <v>38</v>
      </c>
    </row>
    <row r="6" s="2" customFormat="1" ht="24" customHeight="1" spans="1:28">
      <c r="A6" s="33"/>
      <c r="B6" s="35"/>
      <c r="C6" s="35"/>
      <c r="D6" s="35"/>
      <c r="E6" s="35"/>
      <c r="F6" s="35"/>
      <c r="G6" s="35"/>
      <c r="H6" s="35"/>
      <c r="I6" s="116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156"/>
    </row>
    <row r="7" s="3" customFormat="1" ht="33" customHeight="1" spans="1:76">
      <c r="A7" s="33"/>
      <c r="B7" s="36" t="s">
        <v>39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117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</row>
    <row r="8" s="4" customFormat="1" ht="69" customHeight="1" spans="1:77">
      <c r="A8" s="37">
        <v>1</v>
      </c>
      <c r="B8" s="38" t="s">
        <v>40</v>
      </c>
      <c r="C8" s="39" t="s">
        <v>41</v>
      </c>
      <c r="D8" s="39" t="s">
        <v>42</v>
      </c>
      <c r="E8" s="39" t="s">
        <v>43</v>
      </c>
      <c r="F8" s="40" t="s">
        <v>44</v>
      </c>
      <c r="G8" s="39">
        <v>175</v>
      </c>
      <c r="H8" s="39"/>
      <c r="I8" s="118">
        <v>40</v>
      </c>
      <c r="K8" s="39">
        <v>130</v>
      </c>
      <c r="L8" s="4">
        <v>5</v>
      </c>
      <c r="P8" s="119"/>
      <c r="U8" s="64"/>
      <c r="X8" s="40">
        <v>3500</v>
      </c>
      <c r="Y8" s="40">
        <v>3.5</v>
      </c>
      <c r="AA8" s="157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72"/>
    </row>
    <row r="9" s="4" customFormat="1" ht="91" customHeight="1" spans="1:77">
      <c r="A9" s="37">
        <v>2</v>
      </c>
      <c r="B9" s="41"/>
      <c r="C9" s="39" t="s">
        <v>45</v>
      </c>
      <c r="D9" s="39" t="s">
        <v>46</v>
      </c>
      <c r="E9" s="39" t="s">
        <v>46</v>
      </c>
      <c r="F9" s="40" t="s">
        <v>47</v>
      </c>
      <c r="G9" s="39">
        <v>95</v>
      </c>
      <c r="H9" s="39"/>
      <c r="I9" s="118">
        <v>40</v>
      </c>
      <c r="K9" s="39">
        <v>55</v>
      </c>
      <c r="P9" s="5"/>
      <c r="Q9" s="64"/>
      <c r="R9" s="64"/>
      <c r="S9" s="64"/>
      <c r="T9" s="64">
        <v>1800</v>
      </c>
      <c r="U9" s="64"/>
      <c r="X9" s="40">
        <v>800</v>
      </c>
      <c r="Y9" s="40"/>
      <c r="AA9" s="157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72"/>
    </row>
    <row r="10" s="4" customFormat="1" ht="78" customHeight="1" spans="1:77">
      <c r="A10" s="37">
        <v>3</v>
      </c>
      <c r="B10" s="41"/>
      <c r="C10" s="39" t="s">
        <v>48</v>
      </c>
      <c r="D10" s="39" t="s">
        <v>42</v>
      </c>
      <c r="E10" s="39" t="s">
        <v>49</v>
      </c>
      <c r="F10" s="40" t="s">
        <v>50</v>
      </c>
      <c r="G10" s="39">
        <v>77</v>
      </c>
      <c r="H10" s="39"/>
      <c r="I10" s="118">
        <v>50</v>
      </c>
      <c r="K10" s="39"/>
      <c r="L10" s="4">
        <v>27</v>
      </c>
      <c r="P10" s="5"/>
      <c r="Q10" s="64"/>
      <c r="R10" s="64"/>
      <c r="S10" s="64"/>
      <c r="T10" s="64">
        <v>2000</v>
      </c>
      <c r="U10" s="64"/>
      <c r="X10" s="40">
        <v>2000</v>
      </c>
      <c r="Y10" s="40"/>
      <c r="AA10" s="157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72"/>
    </row>
    <row r="11" s="4" customFormat="1" ht="63" customHeight="1" spans="1:77">
      <c r="A11" s="37">
        <v>4</v>
      </c>
      <c r="B11" s="41"/>
      <c r="C11" s="39" t="s">
        <v>51</v>
      </c>
      <c r="D11" s="39" t="s">
        <v>42</v>
      </c>
      <c r="E11" s="39" t="s">
        <v>43</v>
      </c>
      <c r="F11" s="40" t="s">
        <v>52</v>
      </c>
      <c r="G11" s="39">
        <v>120</v>
      </c>
      <c r="H11" s="39"/>
      <c r="I11" s="118">
        <v>40</v>
      </c>
      <c r="K11" s="39">
        <v>76</v>
      </c>
      <c r="L11" s="4">
        <v>4</v>
      </c>
      <c r="P11" s="5"/>
      <c r="Q11" s="64"/>
      <c r="R11" s="64"/>
      <c r="S11" s="64"/>
      <c r="T11" s="64"/>
      <c r="U11" s="64"/>
      <c r="X11" s="40"/>
      <c r="Y11" s="40"/>
      <c r="AA11" s="157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72"/>
    </row>
    <row r="12" s="5" customFormat="1" ht="70" customHeight="1" spans="1:76">
      <c r="A12" s="37">
        <v>5</v>
      </c>
      <c r="B12" s="42"/>
      <c r="C12" s="39" t="s">
        <v>53</v>
      </c>
      <c r="D12" s="39" t="s">
        <v>54</v>
      </c>
      <c r="E12" s="39" t="s">
        <v>54</v>
      </c>
      <c r="F12" s="43" t="s">
        <v>55</v>
      </c>
      <c r="G12" s="39">
        <v>85</v>
      </c>
      <c r="H12" s="39"/>
      <c r="I12" s="118">
        <v>45</v>
      </c>
      <c r="J12" s="4"/>
      <c r="K12" s="4">
        <v>40</v>
      </c>
      <c r="L12" s="4"/>
      <c r="M12" s="4"/>
      <c r="N12" s="4"/>
      <c r="O12" s="4"/>
      <c r="P12" s="4"/>
      <c r="Q12" s="64"/>
      <c r="R12" s="4"/>
      <c r="S12" s="4"/>
      <c r="T12" s="4">
        <v>2706</v>
      </c>
      <c r="U12" s="4"/>
      <c r="V12" s="4"/>
      <c r="W12" s="4"/>
      <c r="X12" s="4">
        <v>2706</v>
      </c>
      <c r="Y12" s="4"/>
      <c r="Z12" s="4"/>
      <c r="AA12" s="157"/>
      <c r="AB12" s="4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</row>
    <row r="13" s="4" customFormat="1" ht="69" customHeight="1" spans="1:77">
      <c r="A13" s="37">
        <v>6</v>
      </c>
      <c r="B13" s="41" t="s">
        <v>56</v>
      </c>
      <c r="C13" s="39" t="s">
        <v>57</v>
      </c>
      <c r="D13" s="39" t="s">
        <v>58</v>
      </c>
      <c r="E13" s="39" t="s">
        <v>59</v>
      </c>
      <c r="F13" s="44" t="s">
        <v>60</v>
      </c>
      <c r="G13" s="39">
        <v>54</v>
      </c>
      <c r="H13" s="39"/>
      <c r="I13" s="118">
        <v>30</v>
      </c>
      <c r="K13" s="38">
        <v>24</v>
      </c>
      <c r="Q13" s="39" t="s">
        <v>61</v>
      </c>
      <c r="R13" s="39">
        <v>30</v>
      </c>
      <c r="S13" s="39">
        <v>70</v>
      </c>
      <c r="T13" s="39">
        <v>4646</v>
      </c>
      <c r="X13" s="39">
        <v>4646</v>
      </c>
      <c r="Y13" s="38"/>
      <c r="Z13" s="38"/>
      <c r="AA13" s="159"/>
      <c r="AB13" s="39">
        <v>2650</v>
      </c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72"/>
    </row>
    <row r="14" s="4" customFormat="1" ht="72" customHeight="1" spans="1:77">
      <c r="A14" s="37">
        <v>7</v>
      </c>
      <c r="B14" s="41"/>
      <c r="C14" s="45" t="s">
        <v>62</v>
      </c>
      <c r="D14" s="45" t="s">
        <v>63</v>
      </c>
      <c r="E14" s="45" t="s">
        <v>64</v>
      </c>
      <c r="F14" s="39" t="s">
        <v>65</v>
      </c>
      <c r="G14" s="45">
        <v>125.5</v>
      </c>
      <c r="H14" s="45"/>
      <c r="I14" s="118">
        <v>100</v>
      </c>
      <c r="K14" s="39">
        <v>25.5</v>
      </c>
      <c r="P14" s="120"/>
      <c r="Q14" s="39" t="s">
        <v>66</v>
      </c>
      <c r="R14" s="39">
        <v>30</v>
      </c>
      <c r="S14" s="39">
        <v>70</v>
      </c>
      <c r="T14" s="39">
        <v>3121</v>
      </c>
      <c r="U14" s="64"/>
      <c r="X14" s="39">
        <v>3121</v>
      </c>
      <c r="Y14" s="39">
        <v>0.22</v>
      </c>
      <c r="AA14" s="157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72"/>
    </row>
    <row r="15" s="4" customFormat="1" ht="54" customHeight="1" spans="1:77">
      <c r="A15" s="37">
        <v>8</v>
      </c>
      <c r="B15" s="42"/>
      <c r="C15" s="45" t="s">
        <v>67</v>
      </c>
      <c r="D15" s="45" t="s">
        <v>68</v>
      </c>
      <c r="E15" s="45" t="s">
        <v>68</v>
      </c>
      <c r="F15" s="45" t="s">
        <v>69</v>
      </c>
      <c r="G15" s="45">
        <v>27.7</v>
      </c>
      <c r="H15" s="45"/>
      <c r="I15" s="121">
        <v>8</v>
      </c>
      <c r="J15" s="37"/>
      <c r="K15" s="42">
        <v>19.7</v>
      </c>
      <c r="L15" s="37"/>
      <c r="P15" s="120"/>
      <c r="Q15" s="45" t="s">
        <v>70</v>
      </c>
      <c r="R15" s="45">
        <v>30</v>
      </c>
      <c r="S15" s="45">
        <v>70</v>
      </c>
      <c r="T15" s="45">
        <v>2233</v>
      </c>
      <c r="U15" s="64"/>
      <c r="X15" s="45">
        <v>2233</v>
      </c>
      <c r="Y15" s="45">
        <v>0.2</v>
      </c>
      <c r="AA15" s="157"/>
      <c r="AB15" s="4">
        <v>50000</v>
      </c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72"/>
    </row>
    <row r="16" s="4" customFormat="1" ht="48" customHeight="1" spans="1:77">
      <c r="A16" s="37">
        <v>9</v>
      </c>
      <c r="B16" s="46" t="s">
        <v>71</v>
      </c>
      <c r="C16" s="47" t="s">
        <v>72</v>
      </c>
      <c r="D16" s="48" t="s">
        <v>73</v>
      </c>
      <c r="E16" s="48" t="s">
        <v>74</v>
      </c>
      <c r="F16" s="49" t="s">
        <v>75</v>
      </c>
      <c r="G16" s="40">
        <v>48</v>
      </c>
      <c r="H16" s="40"/>
      <c r="I16" s="118">
        <v>34</v>
      </c>
      <c r="K16" s="72">
        <v>14</v>
      </c>
      <c r="L16" s="122"/>
      <c r="Q16" s="48" t="s">
        <v>76</v>
      </c>
      <c r="R16" s="136"/>
      <c r="S16" s="136"/>
      <c r="T16" s="40">
        <v>1586</v>
      </c>
      <c r="U16" s="72"/>
      <c r="X16" s="40">
        <v>1586</v>
      </c>
      <c r="Y16" s="40"/>
      <c r="AA16" s="157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72"/>
    </row>
    <row r="17" s="4" customFormat="1" ht="48" customHeight="1" spans="1:77">
      <c r="A17" s="37">
        <v>10</v>
      </c>
      <c r="B17" s="46"/>
      <c r="C17" s="50" t="s">
        <v>77</v>
      </c>
      <c r="D17" s="39" t="s">
        <v>73</v>
      </c>
      <c r="E17" s="51" t="s">
        <v>74</v>
      </c>
      <c r="F17" s="52" t="s">
        <v>78</v>
      </c>
      <c r="G17" s="40">
        <v>48</v>
      </c>
      <c r="H17" s="40"/>
      <c r="I17" s="118">
        <v>34</v>
      </c>
      <c r="K17" s="72">
        <v>14</v>
      </c>
      <c r="L17" s="122"/>
      <c r="P17" s="5"/>
      <c r="Q17" s="48" t="s">
        <v>76</v>
      </c>
      <c r="R17" s="136"/>
      <c r="S17" s="136"/>
      <c r="T17" s="40">
        <v>3562</v>
      </c>
      <c r="U17" s="72"/>
      <c r="X17" s="40">
        <v>3562</v>
      </c>
      <c r="Y17" s="40"/>
      <c r="AA17" s="157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72"/>
    </row>
    <row r="18" s="4" customFormat="1" ht="57" customHeight="1" spans="1:77">
      <c r="A18" s="37">
        <v>11</v>
      </c>
      <c r="B18" s="46"/>
      <c r="C18" s="53" t="s">
        <v>79</v>
      </c>
      <c r="D18" s="48" t="s">
        <v>63</v>
      </c>
      <c r="E18" s="48" t="s">
        <v>80</v>
      </c>
      <c r="F18" s="44" t="s">
        <v>81</v>
      </c>
      <c r="G18" s="40">
        <v>165</v>
      </c>
      <c r="H18" s="40"/>
      <c r="I18" s="118">
        <v>52</v>
      </c>
      <c r="K18" s="72">
        <v>103</v>
      </c>
      <c r="L18" s="122">
        <v>10</v>
      </c>
      <c r="P18" s="5"/>
      <c r="Q18" s="113"/>
      <c r="R18" s="136"/>
      <c r="S18" s="136"/>
      <c r="T18" s="40">
        <v>3372</v>
      </c>
      <c r="U18" s="72"/>
      <c r="X18" s="40">
        <v>3372</v>
      </c>
      <c r="Y18" s="40"/>
      <c r="AA18" s="157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72"/>
    </row>
    <row r="19" s="4" customFormat="1" ht="48" customHeight="1" spans="1:77">
      <c r="A19" s="37">
        <v>12</v>
      </c>
      <c r="B19" s="46"/>
      <c r="C19" s="50"/>
      <c r="D19" s="48" t="s">
        <v>63</v>
      </c>
      <c r="E19" s="48" t="s">
        <v>63</v>
      </c>
      <c r="F19" s="48" t="s">
        <v>82</v>
      </c>
      <c r="G19" s="40">
        <v>112</v>
      </c>
      <c r="H19" s="40"/>
      <c r="I19" s="118">
        <v>25</v>
      </c>
      <c r="K19" s="72">
        <v>87</v>
      </c>
      <c r="L19" s="122"/>
      <c r="P19" s="5"/>
      <c r="Q19" s="48" t="s">
        <v>83</v>
      </c>
      <c r="R19" s="136"/>
      <c r="S19" s="136"/>
      <c r="T19" s="48">
        <v>3372</v>
      </c>
      <c r="U19" s="48">
        <v>0</v>
      </c>
      <c r="V19" s="48">
        <v>0</v>
      </c>
      <c r="W19" s="48">
        <v>0</v>
      </c>
      <c r="X19" s="48">
        <v>2172</v>
      </c>
      <c r="Y19" s="40"/>
      <c r="AA19" s="157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72"/>
    </row>
    <row r="20" s="5" customFormat="1" ht="63" customHeight="1" spans="1:76">
      <c r="A20" s="37">
        <v>13</v>
      </c>
      <c r="B20" s="46"/>
      <c r="C20" s="40" t="s">
        <v>84</v>
      </c>
      <c r="D20" s="48" t="s">
        <v>63</v>
      </c>
      <c r="E20" s="48" t="s">
        <v>63</v>
      </c>
      <c r="F20" s="40" t="s">
        <v>85</v>
      </c>
      <c r="G20" s="54">
        <v>196.5</v>
      </c>
      <c r="H20" s="55"/>
      <c r="I20" s="118">
        <v>63</v>
      </c>
      <c r="J20" s="4"/>
      <c r="K20" s="39">
        <v>121.8</v>
      </c>
      <c r="L20" s="4">
        <v>11.7</v>
      </c>
      <c r="M20" s="4"/>
      <c r="N20" s="4"/>
      <c r="O20" s="4"/>
      <c r="P20" s="120"/>
      <c r="Q20" s="40" t="s">
        <v>86</v>
      </c>
      <c r="R20" s="137">
        <v>0.3</v>
      </c>
      <c r="S20" s="138">
        <v>0.7</v>
      </c>
      <c r="T20" s="40">
        <v>3456</v>
      </c>
      <c r="U20" s="4"/>
      <c r="V20" s="4">
        <v>1450</v>
      </c>
      <c r="W20" s="4"/>
      <c r="X20" s="40">
        <v>3456</v>
      </c>
      <c r="Y20" s="40">
        <v>4</v>
      </c>
      <c r="Z20" s="4"/>
      <c r="AA20" s="157"/>
      <c r="AB20" s="4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</row>
    <row r="21" s="5" customFormat="1" ht="41" customHeight="1" spans="1:76">
      <c r="A21" s="37">
        <v>14</v>
      </c>
      <c r="B21" s="56" t="s">
        <v>87</v>
      </c>
      <c r="C21" s="39" t="s">
        <v>88</v>
      </c>
      <c r="D21" s="39" t="s">
        <v>73</v>
      </c>
      <c r="E21" s="39" t="s">
        <v>74</v>
      </c>
      <c r="F21" s="57" t="s">
        <v>89</v>
      </c>
      <c r="G21" s="39">
        <v>50</v>
      </c>
      <c r="H21" s="39"/>
      <c r="I21" s="118">
        <v>34</v>
      </c>
      <c r="J21" s="60"/>
      <c r="K21" s="4">
        <v>16</v>
      </c>
      <c r="L21" s="4"/>
      <c r="M21" s="4"/>
      <c r="N21" s="4"/>
      <c r="O21" s="4"/>
      <c r="P21" s="4"/>
      <c r="Q21" s="39" t="s">
        <v>90</v>
      </c>
      <c r="R21" s="4"/>
      <c r="S21" s="4"/>
      <c r="T21" s="4"/>
      <c r="U21" s="4"/>
      <c r="V21" s="4"/>
      <c r="W21" s="4"/>
      <c r="X21" s="39">
        <v>2500</v>
      </c>
      <c r="Y21" s="39">
        <v>8.5</v>
      </c>
      <c r="Z21" s="4"/>
      <c r="AA21" s="157"/>
      <c r="AB21" s="4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</row>
    <row r="22" s="5" customFormat="1" ht="48" customHeight="1" spans="1:76">
      <c r="A22" s="37">
        <v>15</v>
      </c>
      <c r="B22" s="38" t="s">
        <v>91</v>
      </c>
      <c r="C22" s="58" t="s">
        <v>92</v>
      </c>
      <c r="D22" s="39" t="s">
        <v>93</v>
      </c>
      <c r="E22" s="39" t="s">
        <v>93</v>
      </c>
      <c r="F22" s="39" t="s">
        <v>94</v>
      </c>
      <c r="G22" s="39">
        <v>36.5</v>
      </c>
      <c r="H22" s="39"/>
      <c r="I22" s="118">
        <v>20</v>
      </c>
      <c r="J22" s="4"/>
      <c r="K22" s="4">
        <v>11.5</v>
      </c>
      <c r="L22" s="4"/>
      <c r="M22" s="4"/>
      <c r="N22" s="4"/>
      <c r="O22" s="39">
        <v>5</v>
      </c>
      <c r="P22" s="4"/>
      <c r="Q22" s="64"/>
      <c r="R22" s="139">
        <v>0.53</v>
      </c>
      <c r="S22" s="139">
        <v>0.47</v>
      </c>
      <c r="T22" s="4"/>
      <c r="U22" s="4"/>
      <c r="V22" s="4"/>
      <c r="W22" s="4"/>
      <c r="X22" s="39">
        <v>1998</v>
      </c>
      <c r="Y22" s="4"/>
      <c r="Z22" s="4"/>
      <c r="AA22" s="157"/>
      <c r="AB22" s="4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</row>
    <row r="23" s="5" customFormat="1" ht="61" customHeight="1" spans="1:76">
      <c r="A23" s="37">
        <v>16</v>
      </c>
      <c r="B23" s="41"/>
      <c r="C23" s="59"/>
      <c r="D23" s="4" t="s">
        <v>42</v>
      </c>
      <c r="E23" s="4" t="s">
        <v>42</v>
      </c>
      <c r="F23" s="60" t="s">
        <v>95</v>
      </c>
      <c r="G23" s="4">
        <v>45.09</v>
      </c>
      <c r="H23" s="4"/>
      <c r="I23" s="118">
        <v>29</v>
      </c>
      <c r="J23" s="4"/>
      <c r="K23" s="4">
        <v>16.09</v>
      </c>
      <c r="L23" s="4"/>
      <c r="M23" s="4"/>
      <c r="N23" s="4"/>
      <c r="O23" s="4"/>
      <c r="P23" s="4"/>
      <c r="Q23" s="64"/>
      <c r="R23" s="4">
        <v>53</v>
      </c>
      <c r="S23" s="4">
        <v>47</v>
      </c>
      <c r="T23" s="4">
        <v>2137</v>
      </c>
      <c r="U23" s="4"/>
      <c r="V23" s="4"/>
      <c r="W23" s="4"/>
      <c r="X23" s="4"/>
      <c r="Y23" s="4"/>
      <c r="Z23" s="4"/>
      <c r="AA23" s="157"/>
      <c r="AB23" s="4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</row>
    <row r="24" s="5" customFormat="1" ht="157" customHeight="1" spans="1:76">
      <c r="A24" s="37">
        <v>17</v>
      </c>
      <c r="B24" s="41"/>
      <c r="C24" s="61" t="s">
        <v>96</v>
      </c>
      <c r="D24" s="39" t="s">
        <v>42</v>
      </c>
      <c r="E24" s="39" t="s">
        <v>42</v>
      </c>
      <c r="F24" s="39" t="s">
        <v>97</v>
      </c>
      <c r="G24" s="39">
        <v>116</v>
      </c>
      <c r="H24" s="39"/>
      <c r="I24" s="118">
        <v>35</v>
      </c>
      <c r="J24" s="4"/>
      <c r="K24" s="109">
        <v>81</v>
      </c>
      <c r="L24" s="4"/>
      <c r="M24" s="4"/>
      <c r="N24" s="38"/>
      <c r="O24" s="38"/>
      <c r="P24" s="38"/>
      <c r="Q24" s="39" t="s">
        <v>98</v>
      </c>
      <c r="R24" s="139">
        <v>0.53</v>
      </c>
      <c r="S24" s="139">
        <v>0.47</v>
      </c>
      <c r="T24" s="39">
        <v>1800</v>
      </c>
      <c r="U24" s="39"/>
      <c r="V24" s="39"/>
      <c r="W24" s="39"/>
      <c r="X24" s="39">
        <v>1800</v>
      </c>
      <c r="Y24" s="39" t="s">
        <v>99</v>
      </c>
      <c r="Z24" s="38"/>
      <c r="AA24" s="159"/>
      <c r="AB24" s="39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</row>
    <row r="25" s="5" customFormat="1" ht="81" customHeight="1" spans="1:76">
      <c r="A25" s="37">
        <v>18</v>
      </c>
      <c r="B25" s="41"/>
      <c r="C25" s="61" t="s">
        <v>100</v>
      </c>
      <c r="D25" s="62" t="s">
        <v>42</v>
      </c>
      <c r="E25" s="62" t="s">
        <v>42</v>
      </c>
      <c r="F25" s="39" t="s">
        <v>101</v>
      </c>
      <c r="G25" s="39">
        <v>77.49</v>
      </c>
      <c r="H25" s="39"/>
      <c r="I25" s="118">
        <v>34</v>
      </c>
      <c r="J25" s="4"/>
      <c r="K25" s="4">
        <v>36</v>
      </c>
      <c r="L25" s="4">
        <v>7.49</v>
      </c>
      <c r="M25" s="4"/>
      <c r="N25" s="38"/>
      <c r="O25" s="38"/>
      <c r="P25" s="38"/>
      <c r="Q25" s="38"/>
      <c r="R25" s="139">
        <v>0.53</v>
      </c>
      <c r="S25" s="139">
        <v>0.47</v>
      </c>
      <c r="T25" s="39">
        <v>2460</v>
      </c>
      <c r="U25" s="4"/>
      <c r="V25" s="39"/>
      <c r="W25" s="39"/>
      <c r="X25" s="39">
        <v>2460</v>
      </c>
      <c r="Y25" s="38"/>
      <c r="Z25" s="38"/>
      <c r="AA25" s="159"/>
      <c r="AB25" s="39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</row>
    <row r="26" s="4" customFormat="1" ht="47" customHeight="1" spans="1:77">
      <c r="A26" s="37">
        <v>19</v>
      </c>
      <c r="B26" s="41"/>
      <c r="C26" s="63" t="s">
        <v>102</v>
      </c>
      <c r="D26" s="64" t="s">
        <v>42</v>
      </c>
      <c r="E26" s="64" t="s">
        <v>42</v>
      </c>
      <c r="F26" s="64" t="s">
        <v>103</v>
      </c>
      <c r="G26" s="64">
        <v>113</v>
      </c>
      <c r="H26" s="64"/>
      <c r="I26" s="118">
        <v>50</v>
      </c>
      <c r="K26" s="39">
        <v>49.1</v>
      </c>
      <c r="L26" s="4">
        <v>13.9</v>
      </c>
      <c r="Q26" s="140" t="s">
        <v>104</v>
      </c>
      <c r="R26" s="141">
        <v>0.53</v>
      </c>
      <c r="S26" s="141">
        <v>0.47</v>
      </c>
      <c r="T26" s="94">
        <v>2284</v>
      </c>
      <c r="X26" s="140">
        <v>64</v>
      </c>
      <c r="Y26" s="94">
        <v>1995</v>
      </c>
      <c r="AA26" s="157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72"/>
    </row>
    <row r="27" s="5" customFormat="1" ht="45" customHeight="1" spans="1:76">
      <c r="A27" s="37">
        <v>20</v>
      </c>
      <c r="B27" s="41"/>
      <c r="C27" s="65"/>
      <c r="D27" s="4" t="s">
        <v>42</v>
      </c>
      <c r="E27" s="4" t="s">
        <v>42</v>
      </c>
      <c r="F27" s="39" t="s">
        <v>105</v>
      </c>
      <c r="G27" s="38">
        <v>31.59</v>
      </c>
      <c r="H27" s="38"/>
      <c r="I27" s="118">
        <v>20</v>
      </c>
      <c r="J27" s="4"/>
      <c r="K27" s="39">
        <v>11.59</v>
      </c>
      <c r="L27" s="4"/>
      <c r="M27" s="4"/>
      <c r="N27" s="38"/>
      <c r="O27" s="38"/>
      <c r="P27" s="38"/>
      <c r="Q27" s="38"/>
      <c r="R27" s="39">
        <v>53</v>
      </c>
      <c r="S27" s="39">
        <v>47</v>
      </c>
      <c r="T27" s="39">
        <v>1976</v>
      </c>
      <c r="U27" s="39"/>
      <c r="V27" s="39"/>
      <c r="W27" s="39"/>
      <c r="X27" s="39"/>
      <c r="Y27" s="38"/>
      <c r="Z27" s="38"/>
      <c r="AA27" s="159"/>
      <c r="AB27" s="39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</row>
    <row r="28" s="5" customFormat="1" ht="39" customHeight="1" spans="1:76">
      <c r="A28" s="37">
        <v>21</v>
      </c>
      <c r="B28" s="41"/>
      <c r="C28" s="58" t="s">
        <v>106</v>
      </c>
      <c r="D28" s="39" t="s">
        <v>42</v>
      </c>
      <c r="E28" s="39" t="s">
        <v>42</v>
      </c>
      <c r="F28" s="39" t="s">
        <v>107</v>
      </c>
      <c r="G28" s="39">
        <v>40</v>
      </c>
      <c r="H28" s="39"/>
      <c r="I28" s="118">
        <v>14</v>
      </c>
      <c r="J28" s="4"/>
      <c r="K28" s="39">
        <v>26</v>
      </c>
      <c r="L28" s="4"/>
      <c r="M28" s="4"/>
      <c r="N28" s="38"/>
      <c r="O28" s="38"/>
      <c r="P28" s="38"/>
      <c r="Q28" s="39" t="s">
        <v>108</v>
      </c>
      <c r="R28" s="139">
        <v>0.53</v>
      </c>
      <c r="S28" s="139">
        <v>0.47</v>
      </c>
      <c r="T28" s="39">
        <v>403</v>
      </c>
      <c r="U28" s="39"/>
      <c r="V28" s="39"/>
      <c r="W28" s="39"/>
      <c r="X28" s="39">
        <v>600</v>
      </c>
      <c r="Y28" s="39" t="s">
        <v>109</v>
      </c>
      <c r="Z28" s="38"/>
      <c r="AA28" s="159"/>
      <c r="AB28" s="39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</row>
    <row r="29" s="5" customFormat="1" ht="69" customHeight="1" spans="1:76">
      <c r="A29" s="37">
        <v>22</v>
      </c>
      <c r="B29" s="41"/>
      <c r="C29" s="59"/>
      <c r="D29" s="39" t="s">
        <v>42</v>
      </c>
      <c r="E29" s="39" t="s">
        <v>42</v>
      </c>
      <c r="F29" s="39" t="s">
        <v>110</v>
      </c>
      <c r="G29" s="39">
        <v>107.53</v>
      </c>
      <c r="H29" s="39"/>
      <c r="I29" s="118">
        <v>33</v>
      </c>
      <c r="J29" s="4"/>
      <c r="K29" s="39">
        <v>74.53</v>
      </c>
      <c r="L29" s="4"/>
      <c r="M29" s="4"/>
      <c r="N29" s="4"/>
      <c r="O29" s="4"/>
      <c r="P29" s="4"/>
      <c r="Q29" s="39" t="s">
        <v>111</v>
      </c>
      <c r="R29" s="139">
        <v>0.53</v>
      </c>
      <c r="S29" s="139">
        <v>0.47</v>
      </c>
      <c r="T29" s="39">
        <v>403</v>
      </c>
      <c r="U29" s="4"/>
      <c r="V29" s="4"/>
      <c r="W29" s="4"/>
      <c r="X29" s="39">
        <v>600</v>
      </c>
      <c r="Y29" s="39">
        <v>2060</v>
      </c>
      <c r="Z29" s="4"/>
      <c r="AA29" s="157"/>
      <c r="AB29" s="4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</row>
    <row r="30" s="5" customFormat="1" ht="60" customHeight="1" spans="1:76">
      <c r="A30" s="37">
        <v>23</v>
      </c>
      <c r="B30" s="41"/>
      <c r="C30" s="61" t="s">
        <v>112</v>
      </c>
      <c r="D30" s="39" t="s">
        <v>42</v>
      </c>
      <c r="E30" s="39" t="s">
        <v>42</v>
      </c>
      <c r="F30" s="39" t="s">
        <v>113</v>
      </c>
      <c r="G30" s="39">
        <v>50</v>
      </c>
      <c r="H30" s="39"/>
      <c r="I30" s="123">
        <v>15</v>
      </c>
      <c r="J30" s="4"/>
      <c r="K30" s="39">
        <v>28</v>
      </c>
      <c r="L30" s="4">
        <v>7</v>
      </c>
      <c r="M30" s="4"/>
      <c r="N30" s="4"/>
      <c r="O30" s="4"/>
      <c r="P30" s="4"/>
      <c r="Q30" s="39" t="s">
        <v>114</v>
      </c>
      <c r="R30" s="139">
        <v>0.53</v>
      </c>
      <c r="S30" s="139">
        <v>0.47</v>
      </c>
      <c r="T30" s="39">
        <v>1200</v>
      </c>
      <c r="U30" s="4"/>
      <c r="V30" s="4"/>
      <c r="W30" s="4"/>
      <c r="X30" s="39">
        <v>60</v>
      </c>
      <c r="Y30" s="39" t="s">
        <v>115</v>
      </c>
      <c r="Z30" s="4"/>
      <c r="AA30" s="157"/>
      <c r="AB30" s="4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</row>
    <row r="31" s="4" customFormat="1" ht="60" customHeight="1" spans="1:77">
      <c r="A31" s="37">
        <v>24</v>
      </c>
      <c r="B31" s="42"/>
      <c r="C31" s="39" t="s">
        <v>116</v>
      </c>
      <c r="D31" s="39" t="s">
        <v>42</v>
      </c>
      <c r="E31" s="39" t="s">
        <v>42</v>
      </c>
      <c r="F31" s="66" t="s">
        <v>117</v>
      </c>
      <c r="G31" s="39">
        <v>34.12</v>
      </c>
      <c r="H31" s="39"/>
      <c r="I31" s="118">
        <v>33</v>
      </c>
      <c r="K31" s="39"/>
      <c r="L31" s="4">
        <v>1.12</v>
      </c>
      <c r="P31" s="124"/>
      <c r="Q31" s="39" t="s">
        <v>118</v>
      </c>
      <c r="R31" s="139">
        <v>0.53</v>
      </c>
      <c r="S31" s="139">
        <v>0.47</v>
      </c>
      <c r="T31" s="39">
        <v>1800</v>
      </c>
      <c r="X31" s="39">
        <v>120</v>
      </c>
      <c r="Y31" s="39" t="s">
        <v>119</v>
      </c>
      <c r="Z31" s="76"/>
      <c r="AA31" s="160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72"/>
    </row>
    <row r="32" s="5" customFormat="1" ht="60" customHeight="1" spans="1:76">
      <c r="A32" s="37">
        <v>25</v>
      </c>
      <c r="B32" s="67" t="s">
        <v>120</v>
      </c>
      <c r="C32" s="38" t="s">
        <v>121</v>
      </c>
      <c r="D32" s="38" t="s">
        <v>63</v>
      </c>
      <c r="E32" s="38" t="s">
        <v>122</v>
      </c>
      <c r="F32" s="39" t="s">
        <v>123</v>
      </c>
      <c r="G32" s="68">
        <v>266.91</v>
      </c>
      <c r="H32" s="68"/>
      <c r="I32" s="123">
        <v>75</v>
      </c>
      <c r="J32" s="4"/>
      <c r="K32" s="125">
        <v>186</v>
      </c>
      <c r="L32" s="4">
        <v>5.91</v>
      </c>
      <c r="M32" s="4"/>
      <c r="N32" s="4"/>
      <c r="O32" s="4"/>
      <c r="P32" s="4"/>
      <c r="Q32" s="38" t="s">
        <v>124</v>
      </c>
      <c r="R32" s="142">
        <v>0.25</v>
      </c>
      <c r="S32" s="142">
        <v>0.75</v>
      </c>
      <c r="T32" s="143">
        <v>2996</v>
      </c>
      <c r="U32" s="143">
        <v>2616</v>
      </c>
      <c r="V32" s="4"/>
      <c r="W32" s="4"/>
      <c r="X32" s="38">
        <v>2616</v>
      </c>
      <c r="Y32" s="38">
        <v>4.43</v>
      </c>
      <c r="Z32" s="4"/>
      <c r="AA32" s="157"/>
      <c r="AB32" s="4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</row>
    <row r="33" s="5" customFormat="1" ht="45" customHeight="1" spans="1:76">
      <c r="A33" s="37">
        <v>26</v>
      </c>
      <c r="B33" s="67"/>
      <c r="C33" s="39" t="s">
        <v>125</v>
      </c>
      <c r="D33" s="39" t="s">
        <v>74</v>
      </c>
      <c r="E33" s="39" t="s">
        <v>74</v>
      </c>
      <c r="F33" s="39" t="s">
        <v>126</v>
      </c>
      <c r="G33" s="38">
        <v>85</v>
      </c>
      <c r="H33" s="38"/>
      <c r="I33" s="118">
        <v>41</v>
      </c>
      <c r="J33" s="71"/>
      <c r="K33" s="71">
        <v>39</v>
      </c>
      <c r="L33" s="71"/>
      <c r="M33" s="71"/>
      <c r="N33" s="71"/>
      <c r="O33" s="38">
        <v>5</v>
      </c>
      <c r="P33" s="71"/>
      <c r="Q33" s="97"/>
      <c r="R33" s="71"/>
      <c r="S33" s="71"/>
      <c r="T33" s="38">
        <v>1847</v>
      </c>
      <c r="U33" s="71"/>
      <c r="V33" s="71"/>
      <c r="W33" s="71"/>
      <c r="X33" s="38">
        <v>1847</v>
      </c>
      <c r="Y33" s="71"/>
      <c r="Z33" s="71"/>
      <c r="AA33" s="161"/>
      <c r="AB33" s="39">
        <v>6000000</v>
      </c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</row>
    <row r="34" s="5" customFormat="1" ht="80" customHeight="1" spans="1:76">
      <c r="A34" s="37">
        <v>27</v>
      </c>
      <c r="B34" s="67"/>
      <c r="C34" s="48" t="s">
        <v>127</v>
      </c>
      <c r="D34" s="48" t="s">
        <v>128</v>
      </c>
      <c r="E34" s="48" t="s">
        <v>128</v>
      </c>
      <c r="F34" s="49" t="s">
        <v>129</v>
      </c>
      <c r="G34" s="69">
        <v>72.6</v>
      </c>
      <c r="H34" s="70"/>
      <c r="I34" s="118">
        <v>60</v>
      </c>
      <c r="J34" s="4"/>
      <c r="K34" s="76">
        <v>10</v>
      </c>
      <c r="L34" s="68">
        <v>2.6</v>
      </c>
      <c r="M34" s="4"/>
      <c r="N34" s="4"/>
      <c r="O34" s="4"/>
      <c r="P34" s="76"/>
      <c r="Q34" s="39"/>
      <c r="R34" s="76"/>
      <c r="S34" s="4"/>
      <c r="T34" s="48">
        <v>2178</v>
      </c>
      <c r="U34" s="48">
        <v>0</v>
      </c>
      <c r="V34" s="48">
        <v>0</v>
      </c>
      <c r="W34" s="48">
        <v>0</v>
      </c>
      <c r="X34" s="48">
        <v>2178</v>
      </c>
      <c r="Y34" s="76"/>
      <c r="Z34" s="76"/>
      <c r="AA34" s="157"/>
      <c r="AB34" s="4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</row>
    <row r="35" s="5" customFormat="1" ht="53" customHeight="1" spans="1:76">
      <c r="A35" s="37">
        <v>28</v>
      </c>
      <c r="B35" s="67"/>
      <c r="C35" s="48" t="s">
        <v>130</v>
      </c>
      <c r="D35" s="48" t="s">
        <v>128</v>
      </c>
      <c r="E35" s="48" t="s">
        <v>128</v>
      </c>
      <c r="F35" s="48" t="s">
        <v>131</v>
      </c>
      <c r="G35" s="48">
        <v>94</v>
      </c>
      <c r="H35" s="48"/>
      <c r="I35" s="118">
        <v>60</v>
      </c>
      <c r="J35" s="4"/>
      <c r="K35" s="39">
        <v>34</v>
      </c>
      <c r="L35" s="39"/>
      <c r="M35" s="4"/>
      <c r="N35" s="71"/>
      <c r="O35" s="71"/>
      <c r="P35" s="71"/>
      <c r="Q35" s="48" t="s">
        <v>132</v>
      </c>
      <c r="R35" s="48">
        <v>30</v>
      </c>
      <c r="S35" s="48">
        <v>70</v>
      </c>
      <c r="T35" s="48">
        <v>2156</v>
      </c>
      <c r="U35" s="39"/>
      <c r="V35" s="39"/>
      <c r="W35" s="39"/>
      <c r="X35" s="48">
        <v>2156</v>
      </c>
      <c r="Y35" s="38"/>
      <c r="Z35" s="38"/>
      <c r="AA35" s="159"/>
      <c r="AB35" s="48">
        <v>0.5</v>
      </c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</row>
    <row r="36" s="5" customFormat="1" ht="60" customHeight="1" spans="1:76">
      <c r="A36" s="37">
        <v>29</v>
      </c>
      <c r="B36" s="38" t="s">
        <v>133</v>
      </c>
      <c r="C36" s="39" t="s">
        <v>134</v>
      </c>
      <c r="D36" s="39" t="s">
        <v>42</v>
      </c>
      <c r="E36" s="39" t="s">
        <v>135</v>
      </c>
      <c r="F36" s="39" t="s">
        <v>136</v>
      </c>
      <c r="G36" s="39">
        <v>20</v>
      </c>
      <c r="H36" s="39"/>
      <c r="I36" s="118">
        <v>17</v>
      </c>
      <c r="J36" s="4"/>
      <c r="K36" s="126"/>
      <c r="L36" s="4"/>
      <c r="M36" s="4">
        <v>3</v>
      </c>
      <c r="N36" s="4"/>
      <c r="O36" s="4"/>
      <c r="P36" s="4"/>
      <c r="Q36" s="126"/>
      <c r="R36" s="39">
        <v>571</v>
      </c>
      <c r="S36" s="39">
        <v>20</v>
      </c>
      <c r="T36" s="39">
        <v>80</v>
      </c>
      <c r="U36" s="39">
        <v>3463</v>
      </c>
      <c r="V36" s="126"/>
      <c r="W36" s="126"/>
      <c r="X36" s="39">
        <v>352</v>
      </c>
      <c r="Y36" s="39">
        <v>0.35</v>
      </c>
      <c r="Z36" s="4"/>
      <c r="AA36" s="157"/>
      <c r="AB36" s="4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</row>
    <row r="37" s="5" customFormat="1" ht="96" customHeight="1" spans="1:76">
      <c r="A37" s="37">
        <v>30</v>
      </c>
      <c r="B37" s="42"/>
      <c r="C37" s="39" t="s">
        <v>137</v>
      </c>
      <c r="D37" s="39" t="s">
        <v>42</v>
      </c>
      <c r="E37" s="39" t="s">
        <v>42</v>
      </c>
      <c r="F37" s="39" t="s">
        <v>138</v>
      </c>
      <c r="G37" s="39">
        <v>315</v>
      </c>
      <c r="H37" s="39"/>
      <c r="I37" s="118">
        <v>80</v>
      </c>
      <c r="J37" s="4"/>
      <c r="K37" s="39">
        <v>235</v>
      </c>
      <c r="L37" s="4"/>
      <c r="M37" s="4"/>
      <c r="N37" s="4"/>
      <c r="O37" s="4"/>
      <c r="P37" s="4"/>
      <c r="Q37" s="39">
        <v>500</v>
      </c>
      <c r="R37" s="39">
        <v>20</v>
      </c>
      <c r="S37" s="39">
        <v>80</v>
      </c>
      <c r="T37" s="39">
        <v>2386</v>
      </c>
      <c r="U37" s="4"/>
      <c r="V37" s="4"/>
      <c r="W37" s="4"/>
      <c r="X37" s="39">
        <v>2100</v>
      </c>
      <c r="Y37" s="39">
        <v>7</v>
      </c>
      <c r="Z37" s="4"/>
      <c r="AA37" s="157"/>
      <c r="AB37" s="4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</row>
    <row r="38" s="5" customFormat="1" ht="46" customHeight="1" spans="1:76">
      <c r="A38" s="37">
        <v>31</v>
      </c>
      <c r="B38" s="71" t="s">
        <v>139</v>
      </c>
      <c r="C38" s="72" t="s">
        <v>140</v>
      </c>
      <c r="D38" s="40" t="s">
        <v>42</v>
      </c>
      <c r="E38" s="40" t="s">
        <v>42</v>
      </c>
      <c r="F38" s="40" t="s">
        <v>141</v>
      </c>
      <c r="G38" s="4">
        <v>106</v>
      </c>
      <c r="H38" s="4"/>
      <c r="I38" s="118">
        <v>23</v>
      </c>
      <c r="J38" s="4"/>
      <c r="K38" s="4">
        <v>65</v>
      </c>
      <c r="L38" s="4"/>
      <c r="M38" s="4">
        <v>18</v>
      </c>
      <c r="N38" s="4"/>
      <c r="O38" s="4"/>
      <c r="P38" s="4"/>
      <c r="Q38" s="64"/>
      <c r="R38" s="4"/>
      <c r="S38" s="4"/>
      <c r="T38" s="4">
        <v>3850</v>
      </c>
      <c r="U38" s="4">
        <v>195</v>
      </c>
      <c r="V38" s="4"/>
      <c r="W38" s="4"/>
      <c r="X38" s="4">
        <v>3850</v>
      </c>
      <c r="Y38" s="4"/>
      <c r="Z38" s="4"/>
      <c r="AA38" s="157"/>
      <c r="AB38" s="4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</row>
    <row r="39" s="5" customFormat="1" ht="125" customHeight="1" spans="1:76">
      <c r="A39" s="37">
        <v>32</v>
      </c>
      <c r="B39" s="73"/>
      <c r="C39" s="74"/>
      <c r="D39" s="40" t="s">
        <v>128</v>
      </c>
      <c r="E39" s="40" t="s">
        <v>128</v>
      </c>
      <c r="F39" s="40" t="s">
        <v>142</v>
      </c>
      <c r="G39" s="4">
        <v>55</v>
      </c>
      <c r="H39" s="4"/>
      <c r="I39" s="118">
        <v>40</v>
      </c>
      <c r="J39" s="4"/>
      <c r="K39" s="4"/>
      <c r="L39" s="4"/>
      <c r="M39" s="4">
        <v>15</v>
      </c>
      <c r="N39" s="4"/>
      <c r="O39" s="4"/>
      <c r="P39" s="4"/>
      <c r="Q39" s="64"/>
      <c r="R39" s="4"/>
      <c r="S39" s="4"/>
      <c r="T39" s="4">
        <v>3850</v>
      </c>
      <c r="U39" s="4"/>
      <c r="V39" s="4"/>
      <c r="W39" s="4"/>
      <c r="X39" s="4">
        <v>3850</v>
      </c>
      <c r="Y39" s="4"/>
      <c r="Z39" s="4"/>
      <c r="AA39" s="157"/>
      <c r="AB39" s="4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</row>
    <row r="40" s="5" customFormat="1" ht="36" customHeight="1" spans="1:76">
      <c r="A40" s="37">
        <v>33</v>
      </c>
      <c r="B40" s="73"/>
      <c r="C40" s="75" t="s">
        <v>143</v>
      </c>
      <c r="D40" s="40" t="s">
        <v>73</v>
      </c>
      <c r="E40" s="40" t="s">
        <v>74</v>
      </c>
      <c r="F40" s="40" t="s">
        <v>144</v>
      </c>
      <c r="G40" s="4">
        <v>104</v>
      </c>
      <c r="H40" s="76"/>
      <c r="I40" s="118">
        <v>51</v>
      </c>
      <c r="K40" s="4">
        <v>17</v>
      </c>
      <c r="L40" s="48">
        <v>12</v>
      </c>
      <c r="M40" s="4">
        <v>24</v>
      </c>
      <c r="N40" s="4"/>
      <c r="O40" s="4"/>
      <c r="P40" s="4"/>
      <c r="Q40" s="48"/>
      <c r="R40" s="48"/>
      <c r="S40" s="48"/>
      <c r="T40" s="48">
        <v>3390</v>
      </c>
      <c r="U40" s="48"/>
      <c r="V40" s="4"/>
      <c r="W40" s="4"/>
      <c r="X40" s="48">
        <v>3390</v>
      </c>
      <c r="Y40" s="48"/>
      <c r="Z40" s="4"/>
      <c r="AA40" s="157"/>
      <c r="AB40" s="4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</row>
    <row r="41" s="5" customFormat="1" ht="47" customHeight="1" spans="1:76">
      <c r="A41" s="37">
        <v>34</v>
      </c>
      <c r="B41" s="73"/>
      <c r="C41" s="77" t="s">
        <v>145</v>
      </c>
      <c r="D41" s="72" t="s">
        <v>73</v>
      </c>
      <c r="E41" s="72" t="s">
        <v>74</v>
      </c>
      <c r="F41" s="72" t="s">
        <v>146</v>
      </c>
      <c r="G41" s="5">
        <v>114</v>
      </c>
      <c r="H41" s="78"/>
      <c r="I41" s="127">
        <v>51</v>
      </c>
      <c r="J41" s="71"/>
      <c r="K41" s="71">
        <v>39</v>
      </c>
      <c r="L41" s="113"/>
      <c r="M41" s="71">
        <v>24</v>
      </c>
      <c r="N41" s="71"/>
      <c r="O41" s="71"/>
      <c r="P41" s="71"/>
      <c r="Q41" s="48"/>
      <c r="R41" s="48"/>
      <c r="S41" s="48"/>
      <c r="T41" s="48">
        <v>3599</v>
      </c>
      <c r="U41" s="48"/>
      <c r="V41" s="4">
        <v>1700</v>
      </c>
      <c r="W41" s="4"/>
      <c r="X41" s="48">
        <v>3599</v>
      </c>
      <c r="Y41" s="48"/>
      <c r="Z41" s="4"/>
      <c r="AA41" s="157"/>
      <c r="AB41" s="4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</row>
    <row r="42" s="6" customFormat="1" ht="47" customHeight="1" spans="1:76">
      <c r="A42" s="79" t="s">
        <v>147</v>
      </c>
      <c r="B42" s="80"/>
      <c r="C42" s="80"/>
      <c r="D42" s="80"/>
      <c r="E42" s="81"/>
      <c r="F42" s="82"/>
      <c r="G42" s="83">
        <f>G8+G9+G10+G11+G12+G13+G14+G15+G16+G17+G18+G19+G20+G21+G22+G23+G24+G25+G26+G27+G28+G29+G30+G31+G32+G33+G34+G35+G36+G37+G38+G39+G40+G41</f>
        <v>3262.53</v>
      </c>
      <c r="H42" s="84"/>
      <c r="I42" s="83">
        <f>SUM(I8:I41)</f>
        <v>1376</v>
      </c>
      <c r="J42" s="83">
        <f t="shared" ref="J42:O42" si="0">SUM(J8:J41)</f>
        <v>0</v>
      </c>
      <c r="K42" s="83">
        <f>K8+K9+K11+K12+K13+K14+K15+K16+K17+K18+K19+K20+K21+K22+K23+K24+K25+K26+K27+K28+K29+K30+K32+K33+K34+K35+K37+K38+K40+K41</f>
        <v>1684.81</v>
      </c>
      <c r="L42" s="83">
        <f>L8+L10+L11+L18+L20+L25+L26+L30+L31+L32+L34+L40</f>
        <v>107.72</v>
      </c>
      <c r="M42" s="83">
        <f>M36+M38+M39+M40+M41</f>
        <v>84</v>
      </c>
      <c r="N42" s="83">
        <f t="shared" si="0"/>
        <v>0</v>
      </c>
      <c r="O42" s="83">
        <f t="shared" si="0"/>
        <v>10</v>
      </c>
      <c r="P42" s="83"/>
      <c r="Q42" s="144"/>
      <c r="R42" s="144"/>
      <c r="S42" s="144"/>
      <c r="T42" s="144">
        <f>SUM(T7:T41)</f>
        <v>72649</v>
      </c>
      <c r="U42" s="144">
        <f t="shared" ref="U42:AB42" si="1">SUM(U7:U41)</f>
        <v>6274</v>
      </c>
      <c r="V42" s="144">
        <f t="shared" si="1"/>
        <v>3150</v>
      </c>
      <c r="W42" s="144">
        <f t="shared" si="1"/>
        <v>0</v>
      </c>
      <c r="X42" s="144">
        <f t="shared" si="1"/>
        <v>69294</v>
      </c>
      <c r="Y42" s="162">
        <f t="shared" si="1"/>
        <v>4083.2</v>
      </c>
      <c r="Z42" s="144">
        <f t="shared" si="1"/>
        <v>0</v>
      </c>
      <c r="AA42" s="144">
        <f t="shared" si="1"/>
        <v>0</v>
      </c>
      <c r="AB42" s="162">
        <f t="shared" si="1"/>
        <v>6052650.5</v>
      </c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</row>
    <row r="43" s="7" customFormat="1" ht="47" customHeight="1" spans="1:76">
      <c r="A43" s="85" t="s">
        <v>148</v>
      </c>
      <c r="Q43" s="145"/>
      <c r="R43" s="145"/>
      <c r="S43" s="145"/>
      <c r="T43" s="146"/>
      <c r="U43" s="146"/>
      <c r="V43" s="146"/>
      <c r="W43" s="146"/>
      <c r="X43" s="146"/>
      <c r="Y43" s="145"/>
      <c r="Z43" s="145"/>
      <c r="AA43" s="145"/>
      <c r="AB43" s="145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</row>
    <row r="44" s="5" customFormat="1" ht="66" customHeight="1" spans="1:76">
      <c r="A44" s="4">
        <v>1</v>
      </c>
      <c r="B44" s="71" t="s">
        <v>40</v>
      </c>
      <c r="C44" s="39" t="s">
        <v>41</v>
      </c>
      <c r="D44" s="39" t="s">
        <v>93</v>
      </c>
      <c r="E44" s="39" t="s">
        <v>93</v>
      </c>
      <c r="F44" s="86" t="s">
        <v>149</v>
      </c>
      <c r="G44" s="39">
        <v>260</v>
      </c>
      <c r="H44" s="39"/>
      <c r="I44" s="118">
        <v>100</v>
      </c>
      <c r="J44" s="4"/>
      <c r="K44" s="4">
        <v>160</v>
      </c>
      <c r="L44" s="4"/>
      <c r="M44" s="4"/>
      <c r="N44" s="4"/>
      <c r="O44" s="4"/>
      <c r="P44" s="4"/>
      <c r="Q44" s="39"/>
      <c r="R44" s="139">
        <v>0.2</v>
      </c>
      <c r="S44" s="139">
        <v>0.8</v>
      </c>
      <c r="T44" s="39">
        <v>4190</v>
      </c>
      <c r="U44" s="4"/>
      <c r="V44" s="4"/>
      <c r="W44" s="4"/>
      <c r="X44" s="39">
        <v>4190</v>
      </c>
      <c r="Y44" s="4"/>
      <c r="Z44" s="4"/>
      <c r="AA44" s="4"/>
      <c r="AB44" s="39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</row>
    <row r="45" s="5" customFormat="1" ht="66" customHeight="1" spans="1:76">
      <c r="A45" s="4">
        <v>2</v>
      </c>
      <c r="B45" s="37"/>
      <c r="C45" s="39" t="s">
        <v>45</v>
      </c>
      <c r="D45" s="39" t="s">
        <v>93</v>
      </c>
      <c r="E45" s="39" t="s">
        <v>93</v>
      </c>
      <c r="F45" s="87" t="s">
        <v>150</v>
      </c>
      <c r="G45" s="39">
        <v>180</v>
      </c>
      <c r="H45" s="39"/>
      <c r="I45" s="118">
        <v>100</v>
      </c>
      <c r="J45" s="4"/>
      <c r="K45" s="4">
        <v>80</v>
      </c>
      <c r="L45" s="4"/>
      <c r="M45" s="4"/>
      <c r="N45" s="4"/>
      <c r="O45" s="4"/>
      <c r="P45" s="4"/>
      <c r="Q45" s="39"/>
      <c r="R45" s="139">
        <v>0.2</v>
      </c>
      <c r="S45" s="139">
        <v>0.8</v>
      </c>
      <c r="T45" s="39">
        <v>1675</v>
      </c>
      <c r="U45" s="4"/>
      <c r="V45" s="4"/>
      <c r="W45" s="4"/>
      <c r="X45" s="39">
        <v>1675</v>
      </c>
      <c r="Y45" s="4"/>
      <c r="Z45" s="4"/>
      <c r="AA45" s="4"/>
      <c r="AB45" s="39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</row>
    <row r="46" s="7" customFormat="1" ht="47" customHeight="1" spans="1:76">
      <c r="A46" s="79" t="s">
        <v>147</v>
      </c>
      <c r="B46" s="80"/>
      <c r="C46" s="80"/>
      <c r="D46" s="80"/>
      <c r="E46" s="81"/>
      <c r="F46" s="88"/>
      <c r="G46" s="83">
        <f t="shared" ref="G46:K46" si="2">SUM(G44:G45)</f>
        <v>440</v>
      </c>
      <c r="H46" s="84"/>
      <c r="I46" s="83">
        <f t="shared" si="2"/>
        <v>200</v>
      </c>
      <c r="J46" s="83"/>
      <c r="K46" s="83">
        <f t="shared" si="2"/>
        <v>240</v>
      </c>
      <c r="L46" s="128"/>
      <c r="M46" s="128"/>
      <c r="N46" s="128"/>
      <c r="O46" s="128"/>
      <c r="P46" s="128"/>
      <c r="Q46" s="145"/>
      <c r="R46" s="145"/>
      <c r="S46" s="145"/>
      <c r="T46" s="144">
        <f>SUM(T44:T45)</f>
        <v>5865</v>
      </c>
      <c r="U46" s="144"/>
      <c r="V46" s="144"/>
      <c r="W46" s="144"/>
      <c r="X46" s="144">
        <f>SUM(X44:X45)</f>
        <v>5865</v>
      </c>
      <c r="Y46" s="145"/>
      <c r="Z46" s="145"/>
      <c r="AA46" s="145"/>
      <c r="AB46" s="145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</row>
    <row r="47" s="8" customFormat="1" ht="47" customHeight="1" spans="1:76">
      <c r="A47" s="89" t="s">
        <v>151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30"/>
      <c r="R47" s="29"/>
      <c r="S47" s="29"/>
      <c r="T47" s="147"/>
      <c r="U47" s="147"/>
      <c r="V47" s="147"/>
      <c r="W47" s="147"/>
      <c r="X47" s="147"/>
      <c r="Y47" s="30"/>
      <c r="Z47" s="30"/>
      <c r="AA47" s="30"/>
      <c r="AB47" s="30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  <c r="BI47" s="165"/>
      <c r="BJ47" s="165"/>
      <c r="BK47" s="165"/>
      <c r="BL47" s="165"/>
      <c r="BM47" s="165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  <c r="BX47" s="165"/>
    </row>
    <row r="48" s="4" customFormat="1" ht="45" customHeight="1" spans="1:77">
      <c r="A48" s="37">
        <v>1</v>
      </c>
      <c r="B48" s="91" t="s">
        <v>152</v>
      </c>
      <c r="C48" s="92" t="s">
        <v>153</v>
      </c>
      <c r="D48" s="92" t="s">
        <v>73</v>
      </c>
      <c r="E48" s="92" t="s">
        <v>74</v>
      </c>
      <c r="F48" s="92" t="s">
        <v>154</v>
      </c>
      <c r="G48" s="93">
        <v>36</v>
      </c>
      <c r="H48" s="93"/>
      <c r="I48" s="121">
        <v>34</v>
      </c>
      <c r="J48" s="37"/>
      <c r="K48" s="42"/>
      <c r="L48" s="37">
        <v>2</v>
      </c>
      <c r="M48" s="37"/>
      <c r="N48" s="37"/>
      <c r="O48" s="37"/>
      <c r="P48" s="119"/>
      <c r="Q48" s="48"/>
      <c r="R48" s="51"/>
      <c r="S48" s="51"/>
      <c r="T48" s="148">
        <v>2951</v>
      </c>
      <c r="U48" s="92"/>
      <c r="V48" s="92">
        <v>248</v>
      </c>
      <c r="W48" s="92"/>
      <c r="X48" s="92">
        <v>2400</v>
      </c>
      <c r="Y48" s="74"/>
      <c r="Z48" s="37"/>
      <c r="AA48" s="37"/>
      <c r="AB48" s="4">
        <v>3400000</v>
      </c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72"/>
    </row>
    <row r="49" s="4" customFormat="1" ht="51" customHeight="1" spans="1:77">
      <c r="A49" s="37">
        <v>2</v>
      </c>
      <c r="B49" s="91"/>
      <c r="C49" s="94" t="s">
        <v>155</v>
      </c>
      <c r="D49" s="94" t="s">
        <v>58</v>
      </c>
      <c r="E49" s="94" t="s">
        <v>156</v>
      </c>
      <c r="F49" s="95" t="s">
        <v>157</v>
      </c>
      <c r="G49" s="55">
        <v>145</v>
      </c>
      <c r="H49" s="55"/>
      <c r="I49" s="118">
        <v>40</v>
      </c>
      <c r="K49" s="39">
        <v>90</v>
      </c>
      <c r="M49" s="4">
        <v>15</v>
      </c>
      <c r="P49" s="119"/>
      <c r="Q49" s="48"/>
      <c r="R49" s="48"/>
      <c r="S49" s="48"/>
      <c r="T49" s="140">
        <v>4200</v>
      </c>
      <c r="U49" s="94"/>
      <c r="V49" s="94"/>
      <c r="W49" s="94"/>
      <c r="X49" s="94">
        <v>1200</v>
      </c>
      <c r="Y49" s="94">
        <v>1460</v>
      </c>
      <c r="Z49" s="94">
        <v>600</v>
      </c>
      <c r="AA49" s="166">
        <v>50</v>
      </c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72"/>
    </row>
    <row r="50" s="4" customFormat="1" ht="188" customHeight="1" spans="1:77">
      <c r="A50" s="37">
        <v>3</v>
      </c>
      <c r="B50" s="91"/>
      <c r="C50" s="95" t="s">
        <v>158</v>
      </c>
      <c r="D50" s="95" t="s">
        <v>128</v>
      </c>
      <c r="E50" s="96" t="s">
        <v>159</v>
      </c>
      <c r="F50" s="97" t="s">
        <v>160</v>
      </c>
      <c r="G50" s="98">
        <v>180</v>
      </c>
      <c r="H50" s="98"/>
      <c r="I50" s="127">
        <v>50</v>
      </c>
      <c r="J50" s="71"/>
      <c r="K50" s="38">
        <v>110</v>
      </c>
      <c r="L50" s="71"/>
      <c r="M50" s="71">
        <v>20</v>
      </c>
      <c r="N50" s="71"/>
      <c r="O50" s="71"/>
      <c r="P50" s="5"/>
      <c r="Q50" s="113"/>
      <c r="R50" s="113"/>
      <c r="S50" s="113"/>
      <c r="T50" s="149">
        <v>5372</v>
      </c>
      <c r="U50" s="95"/>
      <c r="V50" s="95">
        <v>151</v>
      </c>
      <c r="W50" s="95"/>
      <c r="X50" s="95">
        <v>1500</v>
      </c>
      <c r="Y50" s="95">
        <v>1000</v>
      </c>
      <c r="Z50" s="71"/>
      <c r="AA50" s="161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72"/>
    </row>
    <row r="51" s="4" customFormat="1" ht="63" customHeight="1" spans="1:77">
      <c r="A51" s="37">
        <v>4</v>
      </c>
      <c r="B51" s="51"/>
      <c r="C51" s="99" t="s">
        <v>79</v>
      </c>
      <c r="D51" s="99" t="s">
        <v>73</v>
      </c>
      <c r="E51" s="99" t="s">
        <v>74</v>
      </c>
      <c r="F51" s="100" t="s">
        <v>161</v>
      </c>
      <c r="G51" s="101">
        <v>69</v>
      </c>
      <c r="H51" s="76"/>
      <c r="I51" s="118">
        <v>51</v>
      </c>
      <c r="K51" s="40">
        <v>17.5</v>
      </c>
      <c r="L51" s="122"/>
      <c r="M51" s="4">
        <v>0.5</v>
      </c>
      <c r="Q51" s="64"/>
      <c r="R51" s="64"/>
      <c r="S51" s="150">
        <v>10</v>
      </c>
      <c r="T51" s="99">
        <v>90</v>
      </c>
      <c r="U51" s="99">
        <v>2546</v>
      </c>
      <c r="V51" s="99"/>
      <c r="W51" s="99">
        <v>35</v>
      </c>
      <c r="X51" s="64"/>
      <c r="Y51" s="64"/>
      <c r="AA51" s="157"/>
      <c r="AB51" s="4">
        <v>2.54</v>
      </c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72"/>
    </row>
    <row r="52" s="5" customFormat="1" ht="69" customHeight="1" spans="1:76">
      <c r="A52" s="37">
        <v>5</v>
      </c>
      <c r="B52" s="102" t="s">
        <v>162</v>
      </c>
      <c r="C52" s="103" t="s">
        <v>163</v>
      </c>
      <c r="D52" s="103" t="s">
        <v>164</v>
      </c>
      <c r="E52" s="103" t="s">
        <v>165</v>
      </c>
      <c r="F52" s="44" t="s">
        <v>166</v>
      </c>
      <c r="G52" s="39">
        <f>I52+K52</f>
        <v>42.56</v>
      </c>
      <c r="H52" s="39"/>
      <c r="I52" s="118">
        <v>26</v>
      </c>
      <c r="J52" s="4"/>
      <c r="K52" s="40">
        <v>16.56</v>
      </c>
      <c r="L52" s="4"/>
      <c r="M52" s="4"/>
      <c r="N52" s="4"/>
      <c r="O52" s="4"/>
      <c r="P52" s="4"/>
      <c r="Q52" s="103">
        <v>2800</v>
      </c>
      <c r="R52" s="39"/>
      <c r="S52" s="39"/>
      <c r="T52" s="103">
        <v>1235</v>
      </c>
      <c r="U52" s="39"/>
      <c r="V52" s="126"/>
      <c r="W52" s="126"/>
      <c r="X52" s="103">
        <v>1670</v>
      </c>
      <c r="Y52" s="103">
        <v>2.9</v>
      </c>
      <c r="Z52" s="4"/>
      <c r="AA52" s="157"/>
      <c r="AB52" s="4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</row>
    <row r="53" s="5" customFormat="1" ht="118" customHeight="1" spans="1:76">
      <c r="A53" s="37">
        <v>6</v>
      </c>
      <c r="B53" s="104"/>
      <c r="C53" s="105" t="s">
        <v>167</v>
      </c>
      <c r="D53" s="105" t="s">
        <v>164</v>
      </c>
      <c r="E53" s="105" t="s">
        <v>165</v>
      </c>
      <c r="F53" s="106" t="s">
        <v>168</v>
      </c>
      <c r="G53" s="105">
        <v>199.81</v>
      </c>
      <c r="H53" s="105"/>
      <c r="I53" s="118">
        <v>55</v>
      </c>
      <c r="J53" s="4"/>
      <c r="K53" s="105">
        <v>143.06</v>
      </c>
      <c r="L53" s="129">
        <v>1.75</v>
      </c>
      <c r="M53" s="71"/>
      <c r="N53" s="71"/>
      <c r="O53" s="71"/>
      <c r="P53" s="4"/>
      <c r="Q53" s="151">
        <v>600</v>
      </c>
      <c r="R53" s="105">
        <v>40</v>
      </c>
      <c r="S53" s="105">
        <v>60</v>
      </c>
      <c r="T53" s="105">
        <v>2280</v>
      </c>
      <c r="U53" s="97"/>
      <c r="V53" s="97"/>
      <c r="W53" s="97"/>
      <c r="X53" s="152">
        <v>2066</v>
      </c>
      <c r="Y53" s="152">
        <v>3.37</v>
      </c>
      <c r="Z53" s="167"/>
      <c r="AA53" s="168"/>
      <c r="AB53" s="39">
        <v>3.37</v>
      </c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</row>
    <row r="54" s="4" customFormat="1" ht="62" customHeight="1" spans="1:77">
      <c r="A54" s="37">
        <v>7</v>
      </c>
      <c r="B54" s="104"/>
      <c r="C54" s="107" t="s">
        <v>169</v>
      </c>
      <c r="D54" s="107" t="s">
        <v>170</v>
      </c>
      <c r="E54" s="107" t="s">
        <v>171</v>
      </c>
      <c r="F54" s="44" t="s">
        <v>172</v>
      </c>
      <c r="G54" s="107">
        <v>100</v>
      </c>
      <c r="H54" s="107"/>
      <c r="I54" s="118">
        <v>51</v>
      </c>
      <c r="K54" s="39">
        <v>49</v>
      </c>
      <c r="P54" s="5"/>
      <c r="Q54" s="64"/>
      <c r="R54" s="107">
        <v>2000</v>
      </c>
      <c r="S54" s="107">
        <v>25</v>
      </c>
      <c r="T54" s="107">
        <v>75</v>
      </c>
      <c r="U54" s="107">
        <v>4080</v>
      </c>
      <c r="X54" s="40">
        <v>3680</v>
      </c>
      <c r="Y54" s="40"/>
      <c r="AA54" s="157"/>
      <c r="AB54" s="107">
        <v>125000</v>
      </c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72"/>
    </row>
    <row r="55" s="5" customFormat="1" ht="65" customHeight="1" spans="1:76">
      <c r="A55" s="37">
        <v>8</v>
      </c>
      <c r="B55" s="108"/>
      <c r="C55" s="107" t="s">
        <v>173</v>
      </c>
      <c r="D55" s="107" t="s">
        <v>170</v>
      </c>
      <c r="E55" s="107" t="s">
        <v>171</v>
      </c>
      <c r="F55" s="44" t="s">
        <v>174</v>
      </c>
      <c r="G55" s="109">
        <v>100</v>
      </c>
      <c r="H55" s="76"/>
      <c r="I55" s="118">
        <v>34</v>
      </c>
      <c r="J55" s="4"/>
      <c r="K55" s="39">
        <v>66</v>
      </c>
      <c r="L55" s="39"/>
      <c r="M55" s="4"/>
      <c r="N55" s="4"/>
      <c r="O55" s="4"/>
      <c r="P55" s="4"/>
      <c r="Q55" s="39"/>
      <c r="R55" s="107">
        <v>2000</v>
      </c>
      <c r="S55" s="107">
        <v>20</v>
      </c>
      <c r="T55" s="107">
        <v>80</v>
      </c>
      <c r="U55" s="107">
        <v>2630</v>
      </c>
      <c r="V55" s="126"/>
      <c r="W55" s="126"/>
      <c r="X55" s="39">
        <v>2630</v>
      </c>
      <c r="Y55" s="39"/>
      <c r="Z55" s="4"/>
      <c r="AA55" s="157"/>
      <c r="AB55" s="4">
        <v>75000</v>
      </c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</row>
    <row r="56" s="5" customFormat="1" ht="52" customHeight="1" spans="1:76">
      <c r="A56" s="37">
        <v>9</v>
      </c>
      <c r="B56" s="110" t="s">
        <v>175</v>
      </c>
      <c r="C56" s="48" t="s">
        <v>176</v>
      </c>
      <c r="D56" s="48" t="s">
        <v>177</v>
      </c>
      <c r="E56" s="48" t="s">
        <v>178</v>
      </c>
      <c r="F56" s="48" t="s">
        <v>179</v>
      </c>
      <c r="G56" s="48">
        <v>47</v>
      </c>
      <c r="H56" s="48"/>
      <c r="I56" s="118">
        <v>13</v>
      </c>
      <c r="J56" s="4"/>
      <c r="K56" s="130">
        <v>34</v>
      </c>
      <c r="L56" s="4"/>
      <c r="M56" s="4"/>
      <c r="N56" s="4"/>
      <c r="O56" s="4"/>
      <c r="P56" s="4"/>
      <c r="Q56" s="48">
        <v>550</v>
      </c>
      <c r="R56" s="48">
        <v>30</v>
      </c>
      <c r="S56" s="48">
        <v>70</v>
      </c>
      <c r="T56" s="48">
        <v>3885</v>
      </c>
      <c r="U56" s="39"/>
      <c r="V56" s="126"/>
      <c r="W56" s="126"/>
      <c r="X56" s="107">
        <v>655</v>
      </c>
      <c r="Y56" s="39">
        <v>850</v>
      </c>
      <c r="Z56" s="4"/>
      <c r="AA56" s="157"/>
      <c r="AB56" s="107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</row>
    <row r="57" s="5" customFormat="1" ht="47" customHeight="1" spans="1:76">
      <c r="A57" s="37">
        <v>10</v>
      </c>
      <c r="B57" s="111"/>
      <c r="C57" s="48" t="s">
        <v>180</v>
      </c>
      <c r="D57" s="48" t="s">
        <v>181</v>
      </c>
      <c r="E57" s="48" t="s">
        <v>182</v>
      </c>
      <c r="F57" s="44" t="s">
        <v>183</v>
      </c>
      <c r="G57" s="4">
        <v>23</v>
      </c>
      <c r="H57" s="4"/>
      <c r="I57" s="131">
        <v>10</v>
      </c>
      <c r="J57" s="4"/>
      <c r="K57" s="4">
        <v>13</v>
      </c>
      <c r="L57" s="4"/>
      <c r="M57" s="4"/>
      <c r="N57" s="4"/>
      <c r="O57" s="4"/>
      <c r="P57" s="4"/>
      <c r="Q57" s="48">
        <v>550</v>
      </c>
      <c r="R57" s="48">
        <v>30</v>
      </c>
      <c r="S57" s="48">
        <v>70</v>
      </c>
      <c r="T57" s="48">
        <v>2651</v>
      </c>
      <c r="U57" s="4"/>
      <c r="V57" s="4"/>
      <c r="W57" s="4"/>
      <c r="X57" s="4">
        <v>2651</v>
      </c>
      <c r="Y57" s="4"/>
      <c r="Z57" s="4"/>
      <c r="AA57" s="157"/>
      <c r="AB57" s="4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</row>
    <row r="58" s="5" customFormat="1" ht="54" customHeight="1" spans="1:76">
      <c r="A58" s="37">
        <v>11</v>
      </c>
      <c r="B58" s="112" t="s">
        <v>120</v>
      </c>
      <c r="C58" s="48" t="s">
        <v>184</v>
      </c>
      <c r="D58" s="48" t="s">
        <v>68</v>
      </c>
      <c r="E58" s="48" t="s">
        <v>68</v>
      </c>
      <c r="F58" s="40" t="s">
        <v>185</v>
      </c>
      <c r="G58" s="48">
        <v>271</v>
      </c>
      <c r="H58" s="113"/>
      <c r="I58" s="118">
        <v>86</v>
      </c>
      <c r="J58" s="4"/>
      <c r="K58" s="5">
        <v>178</v>
      </c>
      <c r="L58" s="39">
        <v>7</v>
      </c>
      <c r="M58" s="4"/>
      <c r="N58" s="71"/>
      <c r="O58" s="71"/>
      <c r="P58" s="71"/>
      <c r="Q58" s="153" t="s">
        <v>186</v>
      </c>
      <c r="R58" s="48">
        <v>30</v>
      </c>
      <c r="S58" s="48">
        <v>70</v>
      </c>
      <c r="T58" s="48">
        <v>2013</v>
      </c>
      <c r="U58" s="39"/>
      <c r="V58" s="39"/>
      <c r="W58" s="39"/>
      <c r="X58" s="48">
        <v>2013</v>
      </c>
      <c r="Y58" s="169"/>
      <c r="Z58" s="48"/>
      <c r="AA58" s="170"/>
      <c r="AB58" s="48">
        <v>5.5</v>
      </c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</row>
    <row r="59" s="4" customFormat="1" ht="75" customHeight="1" spans="1:77">
      <c r="A59" s="37">
        <v>12</v>
      </c>
      <c r="B59" s="38" t="s">
        <v>187</v>
      </c>
      <c r="C59" s="39" t="s">
        <v>188</v>
      </c>
      <c r="D59" s="39" t="s">
        <v>42</v>
      </c>
      <c r="E59" s="39" t="s">
        <v>42</v>
      </c>
      <c r="F59" s="66" t="s">
        <v>189</v>
      </c>
      <c r="G59" s="39">
        <v>230</v>
      </c>
      <c r="H59" s="39"/>
      <c r="I59" s="118">
        <v>72</v>
      </c>
      <c r="K59" s="39">
        <v>146</v>
      </c>
      <c r="L59" s="39">
        <v>12</v>
      </c>
      <c r="Q59" s="39" t="s">
        <v>190</v>
      </c>
      <c r="R59" s="139">
        <v>0.2</v>
      </c>
      <c r="S59" s="139">
        <v>0.8</v>
      </c>
      <c r="T59" s="39">
        <v>5600</v>
      </c>
      <c r="U59" s="39">
        <v>1024</v>
      </c>
      <c r="X59" s="39">
        <v>4320</v>
      </c>
      <c r="Y59" s="39">
        <v>10.25</v>
      </c>
      <c r="AA59" s="157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72"/>
    </row>
    <row r="60" s="4" customFormat="1" ht="106" customHeight="1" spans="1:77">
      <c r="A60" s="37">
        <v>13</v>
      </c>
      <c r="B60" s="41"/>
      <c r="C60" s="39" t="s">
        <v>191</v>
      </c>
      <c r="D60" s="39" t="s">
        <v>42</v>
      </c>
      <c r="E60" s="39" t="s">
        <v>181</v>
      </c>
      <c r="F60" s="39" t="s">
        <v>192</v>
      </c>
      <c r="G60" s="39">
        <v>135.6</v>
      </c>
      <c r="H60" s="39"/>
      <c r="I60" s="118">
        <v>45</v>
      </c>
      <c r="K60" s="39">
        <v>77.5</v>
      </c>
      <c r="L60" s="39">
        <v>13.1</v>
      </c>
      <c r="Q60" s="39" t="s">
        <v>193</v>
      </c>
      <c r="R60" s="139">
        <v>0.2</v>
      </c>
      <c r="S60" s="139">
        <v>0.8</v>
      </c>
      <c r="T60" s="39">
        <v>2950</v>
      </c>
      <c r="U60" s="39">
        <v>580</v>
      </c>
      <c r="X60" s="39">
        <v>2450</v>
      </c>
      <c r="Y60" s="39">
        <v>6.3</v>
      </c>
      <c r="AA60" s="157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72"/>
    </row>
    <row r="61" s="4" customFormat="1" ht="87" customHeight="1" spans="1:77">
      <c r="A61" s="37">
        <v>14</v>
      </c>
      <c r="B61" s="41"/>
      <c r="C61" s="61" t="s">
        <v>194</v>
      </c>
      <c r="D61" s="39" t="s">
        <v>42</v>
      </c>
      <c r="E61" s="39" t="s">
        <v>135</v>
      </c>
      <c r="F61" s="39" t="s">
        <v>195</v>
      </c>
      <c r="G61" s="39">
        <v>110</v>
      </c>
      <c r="H61" s="39"/>
      <c r="I61" s="118">
        <v>35</v>
      </c>
      <c r="K61" s="39">
        <v>70</v>
      </c>
      <c r="L61" s="39">
        <v>5</v>
      </c>
      <c r="Q61" s="39" t="s">
        <v>190</v>
      </c>
      <c r="R61" s="139">
        <v>0.2</v>
      </c>
      <c r="S61" s="139">
        <v>0.8</v>
      </c>
      <c r="T61" s="39">
        <v>5460</v>
      </c>
      <c r="U61" s="39">
        <v>220</v>
      </c>
      <c r="X61" s="39">
        <v>2340</v>
      </c>
      <c r="Y61" s="39">
        <v>2.3</v>
      </c>
      <c r="AA61" s="157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72"/>
    </row>
    <row r="62" s="5" customFormat="1" ht="51" customHeight="1" spans="1:76">
      <c r="A62" s="37">
        <v>15</v>
      </c>
      <c r="B62" s="71" t="s">
        <v>196</v>
      </c>
      <c r="C62" s="48" t="s">
        <v>197</v>
      </c>
      <c r="D62" s="40" t="s">
        <v>198</v>
      </c>
      <c r="E62" s="40" t="s">
        <v>198</v>
      </c>
      <c r="F62" s="40" t="s">
        <v>199</v>
      </c>
      <c r="G62" s="48">
        <v>104</v>
      </c>
      <c r="H62" s="48"/>
      <c r="I62" s="121">
        <v>52</v>
      </c>
      <c r="J62" s="37"/>
      <c r="K62" s="74">
        <v>26</v>
      </c>
      <c r="L62" s="40"/>
      <c r="M62" s="48">
        <v>26</v>
      </c>
      <c r="N62" s="40"/>
      <c r="O62" s="4"/>
      <c r="P62" s="4"/>
      <c r="Q62" s="48" t="s">
        <v>200</v>
      </c>
      <c r="R62" s="48">
        <v>40</v>
      </c>
      <c r="S62" s="48">
        <v>60</v>
      </c>
      <c r="T62" s="48">
        <v>3670</v>
      </c>
      <c r="U62" s="48"/>
      <c r="V62" s="48">
        <v>1160</v>
      </c>
      <c r="W62" s="48">
        <v>130</v>
      </c>
      <c r="X62" s="48">
        <v>4220</v>
      </c>
      <c r="Y62" s="48"/>
      <c r="Z62" s="4"/>
      <c r="AA62" s="157"/>
      <c r="AB62" s="48">
        <v>4620</v>
      </c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</row>
    <row r="63" s="5" customFormat="1" ht="36" customHeight="1" spans="1:76">
      <c r="A63" s="37">
        <v>16</v>
      </c>
      <c r="B63" s="73"/>
      <c r="C63" s="38" t="s">
        <v>201</v>
      </c>
      <c r="D63" s="48" t="s">
        <v>73</v>
      </c>
      <c r="E63" s="38" t="s">
        <v>74</v>
      </c>
      <c r="F63" s="39" t="s">
        <v>202</v>
      </c>
      <c r="G63" s="39">
        <v>90</v>
      </c>
      <c r="H63" s="39"/>
      <c r="I63" s="118">
        <v>51</v>
      </c>
      <c r="J63" s="39"/>
      <c r="K63" s="39">
        <v>39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171"/>
      <c r="AB63" s="39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</row>
    <row r="64" s="5" customFormat="1" ht="57" customHeight="1" spans="1:76">
      <c r="A64" s="37">
        <v>17</v>
      </c>
      <c r="B64" s="73"/>
      <c r="C64" s="42"/>
      <c r="D64" s="48" t="s">
        <v>128</v>
      </c>
      <c r="E64" s="48" t="s">
        <v>128</v>
      </c>
      <c r="F64" s="44" t="s">
        <v>203</v>
      </c>
      <c r="G64" s="40">
        <v>141.3</v>
      </c>
      <c r="H64" s="40"/>
      <c r="I64" s="121">
        <v>55</v>
      </c>
      <c r="J64" s="48"/>
      <c r="K64" s="132">
        <v>40</v>
      </c>
      <c r="L64" s="4"/>
      <c r="M64" s="40">
        <v>21.3</v>
      </c>
      <c r="N64" s="40">
        <v>10</v>
      </c>
      <c r="O64" s="40">
        <v>15</v>
      </c>
      <c r="Q64" s="154"/>
      <c r="R64" s="154"/>
      <c r="S64" s="154"/>
      <c r="T64" s="44">
        <v>3280</v>
      </c>
      <c r="U64" s="44"/>
      <c r="V64" s="44"/>
      <c r="W64" s="44">
        <v>50</v>
      </c>
      <c r="X64" s="44">
        <v>3280</v>
      </c>
      <c r="Y64" s="48">
        <v>0.65</v>
      </c>
      <c r="Z64" s="39"/>
      <c r="AA64" s="171"/>
      <c r="AB64" s="39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</row>
    <row r="65" s="5" customFormat="1" ht="63" customHeight="1" spans="1:76">
      <c r="A65" s="37">
        <v>18</v>
      </c>
      <c r="B65" s="37"/>
      <c r="C65" s="48" t="s">
        <v>204</v>
      </c>
      <c r="D65" s="48" t="s">
        <v>73</v>
      </c>
      <c r="E65" s="48" t="s">
        <v>74</v>
      </c>
      <c r="F65" s="48" t="s">
        <v>205</v>
      </c>
      <c r="G65" s="40">
        <v>97.5</v>
      </c>
      <c r="H65" s="40"/>
      <c r="I65" s="121">
        <v>51</v>
      </c>
      <c r="J65" s="37"/>
      <c r="K65" s="132">
        <v>26.5</v>
      </c>
      <c r="L65" s="4"/>
      <c r="M65" s="72">
        <v>20</v>
      </c>
      <c r="N65" s="72"/>
      <c r="O65" s="72"/>
      <c r="P65" s="40"/>
      <c r="Q65" s="48">
        <v>3250</v>
      </c>
      <c r="R65" s="48">
        <v>35</v>
      </c>
      <c r="S65" s="48">
        <v>65</v>
      </c>
      <c r="T65" s="48">
        <v>3271</v>
      </c>
      <c r="U65" s="48">
        <v>65</v>
      </c>
      <c r="V65" s="48">
        <v>158</v>
      </c>
      <c r="W65" s="48">
        <v>98</v>
      </c>
      <c r="X65" s="48">
        <v>3271</v>
      </c>
      <c r="Y65" s="40"/>
      <c r="Z65" s="39"/>
      <c r="AA65" s="171"/>
      <c r="AB65" s="48">
        <v>2500000</v>
      </c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</row>
    <row r="66" s="5" customFormat="1" ht="45" customHeight="1" spans="1:76">
      <c r="A66" s="37">
        <v>19</v>
      </c>
      <c r="B66" s="173" t="s">
        <v>206</v>
      </c>
      <c r="C66" s="174" t="s">
        <v>207</v>
      </c>
      <c r="D66" s="174" t="s">
        <v>208</v>
      </c>
      <c r="E66" s="174" t="s">
        <v>208</v>
      </c>
      <c r="F66" s="175" t="s">
        <v>209</v>
      </c>
      <c r="G66" s="174">
        <v>180</v>
      </c>
      <c r="H66" s="174"/>
      <c r="I66" s="118">
        <v>75</v>
      </c>
      <c r="J66" s="4"/>
      <c r="K66" s="4">
        <v>95</v>
      </c>
      <c r="L66" s="4">
        <v>5</v>
      </c>
      <c r="M66" s="4">
        <v>5</v>
      </c>
      <c r="N66" s="4"/>
      <c r="O66" s="4"/>
      <c r="P66" s="4"/>
      <c r="Q66" s="64"/>
      <c r="R66" s="227">
        <v>0.45</v>
      </c>
      <c r="S66" s="227">
        <v>0.55</v>
      </c>
      <c r="T66" s="174">
        <v>2540</v>
      </c>
      <c r="U66" s="174">
        <v>640</v>
      </c>
      <c r="V66" s="126" t="s">
        <v>210</v>
      </c>
      <c r="X66" s="174">
        <v>1658</v>
      </c>
      <c r="Y66" s="174">
        <v>2.6</v>
      </c>
      <c r="Z66" s="4"/>
      <c r="AA66" s="157"/>
      <c r="AB66" s="107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</row>
    <row r="67" s="5" customFormat="1" ht="70" customHeight="1" spans="1:76">
      <c r="A67" s="37">
        <v>20</v>
      </c>
      <c r="B67" s="176"/>
      <c r="C67" s="39" t="s">
        <v>211</v>
      </c>
      <c r="D67" s="39" t="s">
        <v>73</v>
      </c>
      <c r="E67" s="48" t="s">
        <v>74</v>
      </c>
      <c r="F67" s="39" t="s">
        <v>212</v>
      </c>
      <c r="G67" s="39">
        <v>60.5</v>
      </c>
      <c r="H67" s="39"/>
      <c r="I67" s="118">
        <v>34</v>
      </c>
      <c r="J67" s="4"/>
      <c r="K67" s="39">
        <v>14</v>
      </c>
      <c r="L67" s="4"/>
      <c r="M67" s="4">
        <v>12.5</v>
      </c>
      <c r="N67" s="4"/>
      <c r="O67" s="4"/>
      <c r="P67" s="4"/>
      <c r="Q67" s="39"/>
      <c r="R67" s="39"/>
      <c r="S67" s="39"/>
      <c r="T67" s="39">
        <v>3251</v>
      </c>
      <c r="U67" s="64"/>
      <c r="V67" s="4"/>
      <c r="W67" s="4"/>
      <c r="X67" s="39">
        <v>3342</v>
      </c>
      <c r="Y67" s="39"/>
      <c r="Z67" s="30"/>
      <c r="AA67" s="156"/>
      <c r="AB67" s="39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</row>
    <row r="68" s="5" customFormat="1" ht="42" customHeight="1" spans="1:76">
      <c r="A68" s="37">
        <v>21</v>
      </c>
      <c r="B68" s="176"/>
      <c r="C68" s="38" t="s">
        <v>213</v>
      </c>
      <c r="D68" s="48" t="s">
        <v>74</v>
      </c>
      <c r="E68" s="48" t="s">
        <v>74</v>
      </c>
      <c r="F68" s="39" t="s">
        <v>214</v>
      </c>
      <c r="G68" s="39">
        <v>69.6</v>
      </c>
      <c r="H68" s="39"/>
      <c r="I68" s="118">
        <v>51</v>
      </c>
      <c r="J68" s="4"/>
      <c r="K68" s="39">
        <v>8</v>
      </c>
      <c r="L68" s="4">
        <v>10.6</v>
      </c>
      <c r="M68" s="4"/>
      <c r="N68" s="4"/>
      <c r="O68" s="4"/>
      <c r="P68" s="4"/>
      <c r="Q68" s="38"/>
      <c r="R68" s="38"/>
      <c r="S68" s="38"/>
      <c r="T68" s="39">
        <v>3035</v>
      </c>
      <c r="U68" s="64"/>
      <c r="V68" s="4"/>
      <c r="W68" s="4"/>
      <c r="X68" s="38">
        <v>3035</v>
      </c>
      <c r="Y68" s="38"/>
      <c r="Z68" s="30"/>
      <c r="AA68" s="156"/>
      <c r="AB68" s="39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</row>
    <row r="69" s="4" customFormat="1" ht="61" customHeight="1" spans="1:77">
      <c r="A69" s="37">
        <v>22</v>
      </c>
      <c r="B69" s="177"/>
      <c r="C69" s="39" t="s">
        <v>215</v>
      </c>
      <c r="D69" s="39" t="s">
        <v>73</v>
      </c>
      <c r="E69" s="48" t="s">
        <v>74</v>
      </c>
      <c r="F69" s="39" t="s">
        <v>216</v>
      </c>
      <c r="G69" s="39">
        <v>50</v>
      </c>
      <c r="H69" s="39"/>
      <c r="I69" s="211">
        <v>34</v>
      </c>
      <c r="J69" s="212"/>
      <c r="K69" s="213">
        <v>16</v>
      </c>
      <c r="L69" s="212"/>
      <c r="M69" s="212"/>
      <c r="N69" s="212"/>
      <c r="O69" s="212"/>
      <c r="Q69" s="39" t="s">
        <v>90</v>
      </c>
      <c r="R69" s="39">
        <v>30</v>
      </c>
      <c r="S69" s="39">
        <v>70</v>
      </c>
      <c r="T69" s="39">
        <v>2069</v>
      </c>
      <c r="U69" s="64"/>
      <c r="X69" s="40">
        <v>2197</v>
      </c>
      <c r="Y69" s="40"/>
      <c r="AA69" s="157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72"/>
    </row>
    <row r="70" s="4" customFormat="1" ht="47" customHeight="1" spans="1:77">
      <c r="A70" s="37">
        <v>23</v>
      </c>
      <c r="B70" s="38" t="s">
        <v>217</v>
      </c>
      <c r="C70" s="39" t="s">
        <v>218</v>
      </c>
      <c r="D70" s="39" t="s">
        <v>73</v>
      </c>
      <c r="E70" s="39" t="s">
        <v>74</v>
      </c>
      <c r="F70" s="39" t="s">
        <v>219</v>
      </c>
      <c r="G70" s="76">
        <v>91.2</v>
      </c>
      <c r="H70" s="76"/>
      <c r="I70" s="118">
        <v>48</v>
      </c>
      <c r="K70" s="38">
        <v>20</v>
      </c>
      <c r="L70" s="4">
        <v>23.2</v>
      </c>
      <c r="P70" s="5"/>
      <c r="Q70" s="39" t="s">
        <v>220</v>
      </c>
      <c r="R70" s="76"/>
      <c r="S70" s="76"/>
      <c r="T70" s="76">
        <v>2793</v>
      </c>
      <c r="U70" s="71"/>
      <c r="X70" s="76">
        <v>2793</v>
      </c>
      <c r="Y70" s="76"/>
      <c r="Z70" s="76"/>
      <c r="AA70" s="160"/>
      <c r="AB70" s="76">
        <v>3500</v>
      </c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72"/>
    </row>
    <row r="71" s="4" customFormat="1" ht="47" customHeight="1" spans="1:77">
      <c r="A71" s="37">
        <v>24</v>
      </c>
      <c r="B71" s="41"/>
      <c r="C71" s="39" t="s">
        <v>221</v>
      </c>
      <c r="D71" s="39" t="s">
        <v>73</v>
      </c>
      <c r="E71" s="39" t="s">
        <v>74</v>
      </c>
      <c r="F71" s="39" t="s">
        <v>222</v>
      </c>
      <c r="G71" s="38">
        <v>52.5</v>
      </c>
      <c r="H71" s="38"/>
      <c r="I71" s="118">
        <v>43</v>
      </c>
      <c r="K71" s="38"/>
      <c r="L71" s="4">
        <v>9.5</v>
      </c>
      <c r="P71" s="5"/>
      <c r="Q71" s="38">
        <v>2100</v>
      </c>
      <c r="R71" s="142"/>
      <c r="S71" s="142"/>
      <c r="T71" s="38">
        <v>1861</v>
      </c>
      <c r="U71" s="38"/>
      <c r="V71" s="38"/>
      <c r="W71" s="38"/>
      <c r="X71" s="38">
        <v>2784</v>
      </c>
      <c r="Y71" s="76"/>
      <c r="Z71" s="76"/>
      <c r="AA71" s="160"/>
      <c r="AB71" s="76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72"/>
    </row>
    <row r="72" s="5" customFormat="1" ht="69" customHeight="1" spans="1:76">
      <c r="A72" s="37">
        <v>25</v>
      </c>
      <c r="B72" s="42"/>
      <c r="C72" s="38" t="s">
        <v>223</v>
      </c>
      <c r="D72" s="38" t="s">
        <v>73</v>
      </c>
      <c r="E72" s="38" t="s">
        <v>74</v>
      </c>
      <c r="F72" s="62" t="s">
        <v>224</v>
      </c>
      <c r="G72" s="38">
        <v>20</v>
      </c>
      <c r="H72" s="38"/>
      <c r="I72" s="118">
        <v>17</v>
      </c>
      <c r="J72" s="4"/>
      <c r="K72" s="4"/>
      <c r="L72" s="4">
        <v>3</v>
      </c>
      <c r="M72" s="4"/>
      <c r="N72" s="4"/>
      <c r="O72" s="4"/>
      <c r="P72" s="39"/>
      <c r="Q72" s="39">
        <v>2000</v>
      </c>
      <c r="R72" s="39"/>
      <c r="S72" s="4"/>
      <c r="T72" s="39">
        <v>151</v>
      </c>
      <c r="U72" s="39"/>
      <c r="V72" s="39"/>
      <c r="W72" s="39"/>
      <c r="X72" s="39">
        <v>743</v>
      </c>
      <c r="Y72" s="39"/>
      <c r="Z72" s="39"/>
      <c r="AA72" s="157"/>
      <c r="AB72" s="4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</row>
    <row r="73" s="5" customFormat="1" ht="71" customHeight="1" spans="1:76">
      <c r="A73" s="37">
        <v>26</v>
      </c>
      <c r="B73" s="38" t="s">
        <v>225</v>
      </c>
      <c r="C73" s="40" t="s">
        <v>226</v>
      </c>
      <c r="D73" s="40" t="s">
        <v>227</v>
      </c>
      <c r="E73" s="40" t="s">
        <v>227</v>
      </c>
      <c r="F73" s="178" t="s">
        <v>228</v>
      </c>
      <c r="G73" s="179">
        <v>99</v>
      </c>
      <c r="H73" s="179"/>
      <c r="I73" s="118">
        <v>50</v>
      </c>
      <c r="J73" s="4"/>
      <c r="K73" s="39">
        <v>49</v>
      </c>
      <c r="L73" s="4"/>
      <c r="M73" s="4"/>
      <c r="N73" s="4"/>
      <c r="O73" s="4"/>
      <c r="P73" s="4"/>
      <c r="Q73" s="39" t="s">
        <v>229</v>
      </c>
      <c r="R73" s="138">
        <v>0.3</v>
      </c>
      <c r="S73" s="138">
        <v>0.7</v>
      </c>
      <c r="T73" s="40">
        <v>3158</v>
      </c>
      <c r="U73" s="64"/>
      <c r="V73" s="4"/>
      <c r="W73" s="4"/>
      <c r="X73" s="40">
        <v>3158</v>
      </c>
      <c r="Y73" s="40"/>
      <c r="Z73" s="4"/>
      <c r="AA73" s="157"/>
      <c r="AB73" s="4">
        <v>2500</v>
      </c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</row>
    <row r="74" s="9" customFormat="1" ht="54" customHeight="1" spans="1:76">
      <c r="A74" s="37">
        <v>27</v>
      </c>
      <c r="B74" s="42"/>
      <c r="C74" s="46" t="s">
        <v>230</v>
      </c>
      <c r="D74" s="46" t="s">
        <v>63</v>
      </c>
      <c r="E74" s="46" t="s">
        <v>63</v>
      </c>
      <c r="F74" s="46" t="s">
        <v>231</v>
      </c>
      <c r="G74" s="180">
        <v>315</v>
      </c>
      <c r="H74" s="181"/>
      <c r="I74" s="214">
        <v>80</v>
      </c>
      <c r="J74" s="124"/>
      <c r="K74" s="124">
        <v>219</v>
      </c>
      <c r="L74" s="124">
        <v>1.9</v>
      </c>
      <c r="M74" s="124"/>
      <c r="N74" s="124">
        <v>14.1</v>
      </c>
      <c r="O74" s="124"/>
      <c r="P74" s="124"/>
      <c r="Q74" s="124" t="s">
        <v>232</v>
      </c>
      <c r="R74" s="124">
        <v>30</v>
      </c>
      <c r="S74" s="124">
        <v>70</v>
      </c>
      <c r="T74" s="124">
        <v>1575</v>
      </c>
      <c r="U74" s="124">
        <v>319</v>
      </c>
      <c r="V74" s="124"/>
      <c r="W74" s="124"/>
      <c r="X74" s="124">
        <v>1575</v>
      </c>
      <c r="Y74" s="124">
        <v>7</v>
      </c>
      <c r="Z74" s="124"/>
      <c r="AA74" s="240"/>
      <c r="AB74" s="124"/>
      <c r="AC74" s="241"/>
      <c r="AD74" s="241"/>
      <c r="AE74" s="241"/>
      <c r="AF74" s="241"/>
      <c r="AG74" s="241"/>
      <c r="AH74" s="241"/>
      <c r="AI74" s="241"/>
      <c r="AJ74" s="241"/>
      <c r="AK74" s="241"/>
      <c r="AL74" s="241"/>
      <c r="AM74" s="241"/>
      <c r="AN74" s="241"/>
      <c r="AO74" s="241"/>
      <c r="AP74" s="241"/>
      <c r="AQ74" s="241"/>
      <c r="AR74" s="241"/>
      <c r="AS74" s="241"/>
      <c r="AT74" s="241"/>
      <c r="AU74" s="241"/>
      <c r="AV74" s="241"/>
      <c r="AW74" s="241"/>
      <c r="AX74" s="241"/>
      <c r="AY74" s="241"/>
      <c r="AZ74" s="241"/>
      <c r="BA74" s="241"/>
      <c r="BB74" s="241"/>
      <c r="BC74" s="241"/>
      <c r="BD74" s="241"/>
      <c r="BE74" s="241"/>
      <c r="BF74" s="241"/>
      <c r="BG74" s="241"/>
      <c r="BH74" s="241"/>
      <c r="BI74" s="241"/>
      <c r="BJ74" s="241"/>
      <c r="BK74" s="241"/>
      <c r="BL74" s="241"/>
      <c r="BM74" s="241"/>
      <c r="BN74" s="241"/>
      <c r="BO74" s="241"/>
      <c r="BP74" s="241"/>
      <c r="BQ74" s="241"/>
      <c r="BR74" s="241"/>
      <c r="BS74" s="241"/>
      <c r="BT74" s="241"/>
      <c r="BU74" s="241"/>
      <c r="BV74" s="241"/>
      <c r="BW74" s="241"/>
      <c r="BX74" s="241"/>
    </row>
    <row r="75" s="10" customFormat="1" ht="60" customHeight="1" spans="1:76">
      <c r="A75" s="37">
        <v>28</v>
      </c>
      <c r="B75" s="182" t="s">
        <v>233</v>
      </c>
      <c r="C75" s="182" t="s">
        <v>234</v>
      </c>
      <c r="D75" s="183" t="s">
        <v>42</v>
      </c>
      <c r="E75" s="183" t="s">
        <v>181</v>
      </c>
      <c r="F75" s="46" t="s">
        <v>235</v>
      </c>
      <c r="G75" s="46">
        <v>176.7</v>
      </c>
      <c r="H75" s="46"/>
      <c r="I75" s="215">
        <v>60</v>
      </c>
      <c r="J75" s="216"/>
      <c r="K75" s="217">
        <v>104.7</v>
      </c>
      <c r="L75" s="216">
        <v>12</v>
      </c>
      <c r="M75" s="216"/>
      <c r="N75" s="216"/>
      <c r="O75" s="216"/>
      <c r="P75" s="216"/>
      <c r="Q75" s="56" t="s">
        <v>232</v>
      </c>
      <c r="R75" s="228">
        <v>0.3</v>
      </c>
      <c r="S75" s="228">
        <v>0.6</v>
      </c>
      <c r="T75" s="56">
        <v>1337</v>
      </c>
      <c r="U75" s="229"/>
      <c r="V75" s="230"/>
      <c r="W75" s="230"/>
      <c r="X75" s="231">
        <v>800</v>
      </c>
      <c r="Y75" s="231">
        <v>3.9</v>
      </c>
      <c r="Z75" s="230"/>
      <c r="AA75" s="242"/>
      <c r="AB75" s="195" t="s">
        <v>236</v>
      </c>
      <c r="AC75" s="243"/>
      <c r="AD75" s="243"/>
      <c r="AE75" s="243"/>
      <c r="AF75" s="243"/>
      <c r="AG75" s="243"/>
      <c r="AH75" s="243"/>
      <c r="AI75" s="243"/>
      <c r="AJ75" s="243"/>
      <c r="AK75" s="243"/>
      <c r="AL75" s="243"/>
      <c r="AM75" s="243"/>
      <c r="AN75" s="243"/>
      <c r="AO75" s="243"/>
      <c r="AP75" s="243"/>
      <c r="AQ75" s="243"/>
      <c r="AR75" s="243"/>
      <c r="AS75" s="243"/>
      <c r="AT75" s="243"/>
      <c r="AU75" s="243"/>
      <c r="AV75" s="243"/>
      <c r="AW75" s="243"/>
      <c r="AX75" s="243"/>
      <c r="AY75" s="243"/>
      <c r="AZ75" s="243"/>
      <c r="BA75" s="243"/>
      <c r="BB75" s="243"/>
      <c r="BC75" s="243"/>
      <c r="BD75" s="243"/>
      <c r="BE75" s="243"/>
      <c r="BF75" s="243"/>
      <c r="BG75" s="243"/>
      <c r="BH75" s="243"/>
      <c r="BI75" s="243"/>
      <c r="BJ75" s="243"/>
      <c r="BK75" s="243"/>
      <c r="BL75" s="243"/>
      <c r="BM75" s="243"/>
      <c r="BN75" s="243"/>
      <c r="BO75" s="243"/>
      <c r="BP75" s="243"/>
      <c r="BQ75" s="243"/>
      <c r="BR75" s="243"/>
      <c r="BS75" s="243"/>
      <c r="BT75" s="243"/>
      <c r="BU75" s="243"/>
      <c r="BV75" s="243"/>
      <c r="BW75" s="243"/>
      <c r="BX75" s="243"/>
    </row>
    <row r="76" s="5" customFormat="1" ht="42" customHeight="1" spans="1:76">
      <c r="A76" s="37">
        <v>29</v>
      </c>
      <c r="B76" s="184"/>
      <c r="C76" s="39" t="s">
        <v>237</v>
      </c>
      <c r="D76" s="39" t="s">
        <v>63</v>
      </c>
      <c r="E76" s="39" t="s">
        <v>181</v>
      </c>
      <c r="F76" s="43" t="s">
        <v>238</v>
      </c>
      <c r="G76" s="185">
        <v>140.33</v>
      </c>
      <c r="H76" s="39"/>
      <c r="I76" s="118">
        <v>50</v>
      </c>
      <c r="J76" s="4"/>
      <c r="K76" s="4">
        <v>84</v>
      </c>
      <c r="L76" s="4">
        <v>6.33</v>
      </c>
      <c r="M76" s="4"/>
      <c r="N76" s="4"/>
      <c r="O76" s="4"/>
      <c r="P76" s="4"/>
      <c r="Q76" s="39">
        <v>500</v>
      </c>
      <c r="R76" s="139">
        <v>0.55</v>
      </c>
      <c r="S76" s="139">
        <v>0.45</v>
      </c>
      <c r="T76" s="39">
        <v>1780</v>
      </c>
      <c r="U76" s="39"/>
      <c r="V76" s="39">
        <v>20</v>
      </c>
      <c r="W76" s="4"/>
      <c r="X76" s="39">
        <v>2053</v>
      </c>
      <c r="Y76" s="39">
        <v>3</v>
      </c>
      <c r="Z76" s="4"/>
      <c r="AA76" s="157"/>
      <c r="AB76" s="4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</row>
    <row r="77" s="5" customFormat="1" ht="46" customHeight="1" spans="1:76">
      <c r="A77" s="37">
        <v>30</v>
      </c>
      <c r="B77" s="71" t="s">
        <v>239</v>
      </c>
      <c r="C77" s="40" t="s">
        <v>240</v>
      </c>
      <c r="D77" s="40" t="s">
        <v>73</v>
      </c>
      <c r="E77" s="40" t="s">
        <v>74</v>
      </c>
      <c r="F77" s="40" t="s">
        <v>241</v>
      </c>
      <c r="G77" s="40">
        <v>60</v>
      </c>
      <c r="H77" s="40"/>
      <c r="I77" s="118">
        <v>41</v>
      </c>
      <c r="J77" s="4"/>
      <c r="K77" s="4"/>
      <c r="L77" s="40">
        <v>19</v>
      </c>
      <c r="M77" s="4"/>
      <c r="N77" s="4"/>
      <c r="O77" s="4"/>
      <c r="P77" s="4"/>
      <c r="Q77" s="4"/>
      <c r="R77" s="4"/>
      <c r="S77" s="4"/>
      <c r="T77" s="40">
        <v>4765</v>
      </c>
      <c r="U77" s="4"/>
      <c r="V77" s="4"/>
      <c r="W77" s="4"/>
      <c r="X77" s="40">
        <v>4765</v>
      </c>
      <c r="Y77" s="4"/>
      <c r="Z77" s="4"/>
      <c r="AA77" s="157"/>
      <c r="AB77" s="4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</row>
    <row r="78" s="5" customFormat="1" ht="45" customHeight="1" spans="1:76">
      <c r="A78" s="37">
        <v>31</v>
      </c>
      <c r="B78" s="73"/>
      <c r="C78" s="40" t="s">
        <v>242</v>
      </c>
      <c r="D78" s="40" t="s">
        <v>73</v>
      </c>
      <c r="E78" s="40" t="s">
        <v>74</v>
      </c>
      <c r="F78" s="40" t="s">
        <v>243</v>
      </c>
      <c r="G78" s="186">
        <v>61.5</v>
      </c>
      <c r="H78" s="55"/>
      <c r="I78" s="118">
        <v>50</v>
      </c>
      <c r="J78" s="4"/>
      <c r="K78" s="72"/>
      <c r="L78" s="122">
        <v>11.5</v>
      </c>
      <c r="M78" s="4"/>
      <c r="N78" s="4"/>
      <c r="O78" s="4"/>
      <c r="P78" s="4"/>
      <c r="Q78" s="232"/>
      <c r="R78" s="136"/>
      <c r="S78" s="136"/>
      <c r="T78" s="40">
        <v>4713</v>
      </c>
      <c r="U78" s="40">
        <v>1150</v>
      </c>
      <c r="V78" s="4"/>
      <c r="W78" s="4"/>
      <c r="X78" s="39">
        <v>1120</v>
      </c>
      <c r="Y78" s="39">
        <v>0.85</v>
      </c>
      <c r="Z78" s="4"/>
      <c r="AA78" s="157"/>
      <c r="AB78" s="4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8"/>
      <c r="BW78" s="158"/>
      <c r="BX78" s="158"/>
    </row>
    <row r="79" s="5" customFormat="1" ht="45" customHeight="1" spans="1:76">
      <c r="A79" s="37">
        <v>32</v>
      </c>
      <c r="B79" s="37"/>
      <c r="C79" s="39" t="s">
        <v>244</v>
      </c>
      <c r="D79" s="39" t="s">
        <v>245</v>
      </c>
      <c r="E79" s="39" t="s">
        <v>246</v>
      </c>
      <c r="F79" s="39" t="s">
        <v>247</v>
      </c>
      <c r="G79" s="39">
        <v>72.95</v>
      </c>
      <c r="H79" s="39"/>
      <c r="I79" s="118">
        <v>54</v>
      </c>
      <c r="J79" s="4"/>
      <c r="K79" s="40">
        <v>17.95</v>
      </c>
      <c r="L79" s="122">
        <v>0.8</v>
      </c>
      <c r="M79" s="4">
        <v>0.2</v>
      </c>
      <c r="N79" s="4"/>
      <c r="O79" s="4"/>
      <c r="P79" s="4"/>
      <c r="Q79" s="39" t="s">
        <v>248</v>
      </c>
      <c r="R79" s="139">
        <v>0.45</v>
      </c>
      <c r="S79" s="139">
        <v>0.55</v>
      </c>
      <c r="T79" s="39">
        <v>4672</v>
      </c>
      <c r="U79" s="39">
        <v>723</v>
      </c>
      <c r="V79" s="39">
        <v>231</v>
      </c>
      <c r="W79" s="4"/>
      <c r="X79" s="40"/>
      <c r="Y79" s="40"/>
      <c r="Z79" s="4"/>
      <c r="AA79" s="157"/>
      <c r="AB79" s="4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</row>
    <row r="80" s="5" customFormat="1" ht="43" customHeight="1" spans="1:76">
      <c r="A80" s="37">
        <v>33</v>
      </c>
      <c r="B80" s="73" t="s">
        <v>249</v>
      </c>
      <c r="C80" s="187" t="s">
        <v>250</v>
      </c>
      <c r="D80" s="187" t="s">
        <v>63</v>
      </c>
      <c r="E80" s="187" t="s">
        <v>181</v>
      </c>
      <c r="F80" s="187" t="s">
        <v>251</v>
      </c>
      <c r="G80" s="187" t="s">
        <v>252</v>
      </c>
      <c r="H80" s="187"/>
      <c r="I80" s="121">
        <v>60</v>
      </c>
      <c r="J80" s="37"/>
      <c r="K80" s="40">
        <v>95.5</v>
      </c>
      <c r="L80" s="4"/>
      <c r="M80" s="4"/>
      <c r="N80" s="4">
        <v>2</v>
      </c>
      <c r="O80" s="4"/>
      <c r="P80" s="4"/>
      <c r="Q80" s="126" t="s">
        <v>253</v>
      </c>
      <c r="R80" s="126" t="s">
        <v>254</v>
      </c>
      <c r="S80" s="126" t="s">
        <v>255</v>
      </c>
      <c r="T80" s="126" t="s">
        <v>256</v>
      </c>
      <c r="U80" s="126"/>
      <c r="V80" s="126"/>
      <c r="W80" s="126"/>
      <c r="X80" s="126" t="s">
        <v>256</v>
      </c>
      <c r="Y80" s="4">
        <v>2.5</v>
      </c>
      <c r="Z80" s="4"/>
      <c r="AA80" s="157"/>
      <c r="AB80" s="4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</row>
    <row r="81" s="4" customFormat="1" ht="63" customHeight="1" spans="1:77">
      <c r="A81" s="37">
        <v>34</v>
      </c>
      <c r="B81" s="188" t="s">
        <v>257</v>
      </c>
      <c r="C81" s="189" t="s">
        <v>258</v>
      </c>
      <c r="D81" s="122" t="s">
        <v>73</v>
      </c>
      <c r="E81" s="122" t="s">
        <v>74</v>
      </c>
      <c r="F81" s="122" t="s">
        <v>259</v>
      </c>
      <c r="G81" s="122">
        <v>62.5</v>
      </c>
      <c r="H81" s="122"/>
      <c r="I81" s="118">
        <v>42</v>
      </c>
      <c r="J81" s="57"/>
      <c r="K81" s="218">
        <v>20</v>
      </c>
      <c r="L81" s="122">
        <v>0.5</v>
      </c>
      <c r="Q81" s="233"/>
      <c r="R81" s="234"/>
      <c r="S81" s="234"/>
      <c r="T81" s="122">
        <v>2208</v>
      </c>
      <c r="U81" s="218"/>
      <c r="X81" s="122">
        <v>2208</v>
      </c>
      <c r="Y81" s="40"/>
      <c r="AA81" s="157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58"/>
      <c r="BY81" s="172"/>
    </row>
    <row r="82" s="5" customFormat="1" ht="81" customHeight="1" spans="1:76">
      <c r="A82" s="37">
        <v>35</v>
      </c>
      <c r="B82" s="190"/>
      <c r="C82" s="191" t="s">
        <v>260</v>
      </c>
      <c r="D82" s="48" t="s">
        <v>128</v>
      </c>
      <c r="E82" s="48" t="s">
        <v>128</v>
      </c>
      <c r="F82" s="192" t="s">
        <v>261</v>
      </c>
      <c r="G82" s="193">
        <v>97.43</v>
      </c>
      <c r="H82" s="194"/>
      <c r="I82" s="118">
        <v>35</v>
      </c>
      <c r="J82" s="57"/>
      <c r="K82" s="39">
        <v>58.8</v>
      </c>
      <c r="L82" s="4">
        <v>3.63</v>
      </c>
      <c r="M82" s="4"/>
      <c r="N82" s="4"/>
      <c r="O82" s="4"/>
      <c r="Q82" s="192" t="s">
        <v>262</v>
      </c>
      <c r="R82" s="192"/>
      <c r="S82" s="192"/>
      <c r="T82" s="192">
        <v>1210</v>
      </c>
      <c r="U82" s="192">
        <v>391</v>
      </c>
      <c r="V82" s="4"/>
      <c r="W82" s="4"/>
      <c r="X82" s="192">
        <v>1220</v>
      </c>
      <c r="Y82" s="39"/>
      <c r="Z82" s="4"/>
      <c r="AA82" s="157"/>
      <c r="AB82" s="4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  <c r="BV82" s="158"/>
      <c r="BW82" s="158"/>
      <c r="BX82" s="158"/>
    </row>
    <row r="83" s="5" customFormat="1" ht="66" customHeight="1" spans="1:76">
      <c r="A83" s="37">
        <v>36</v>
      </c>
      <c r="B83" s="40" t="s">
        <v>263</v>
      </c>
      <c r="C83" s="40" t="s">
        <v>264</v>
      </c>
      <c r="D83" s="40" t="s">
        <v>63</v>
      </c>
      <c r="E83" s="40" t="s">
        <v>181</v>
      </c>
      <c r="F83" s="195" t="s">
        <v>265</v>
      </c>
      <c r="G83" s="196">
        <v>104.94</v>
      </c>
      <c r="H83" s="196"/>
      <c r="I83" s="121">
        <v>32</v>
      </c>
      <c r="J83" s="37"/>
      <c r="K83" s="4">
        <v>61.64</v>
      </c>
      <c r="L83" s="132">
        <v>11.3</v>
      </c>
      <c r="M83" s="4"/>
      <c r="N83" s="4"/>
      <c r="O83" s="4"/>
      <c r="P83" s="4"/>
      <c r="Q83" s="40" t="s">
        <v>253</v>
      </c>
      <c r="R83" s="154"/>
      <c r="S83" s="154"/>
      <c r="T83" s="40">
        <v>2452</v>
      </c>
      <c r="U83" s="57">
        <v>80</v>
      </c>
      <c r="V83" s="57">
        <v>80</v>
      </c>
      <c r="W83" s="57"/>
      <c r="X83" s="40">
        <v>595</v>
      </c>
      <c r="Y83" s="154"/>
      <c r="Z83" s="39"/>
      <c r="AA83" s="171"/>
      <c r="AB83" s="39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  <c r="BV83" s="158"/>
      <c r="BW83" s="158"/>
      <c r="BX83" s="158"/>
    </row>
    <row r="84" s="5" customFormat="1" ht="52" customHeight="1" spans="1:76">
      <c r="A84" s="37">
        <v>37</v>
      </c>
      <c r="B84" s="38" t="s">
        <v>266</v>
      </c>
      <c r="C84" s="39" t="s">
        <v>267</v>
      </c>
      <c r="D84" s="39" t="s">
        <v>268</v>
      </c>
      <c r="E84" s="39" t="s">
        <v>268</v>
      </c>
      <c r="F84" s="39" t="s">
        <v>269</v>
      </c>
      <c r="G84" s="74">
        <v>15.5</v>
      </c>
      <c r="H84" s="74"/>
      <c r="I84" s="121">
        <v>10</v>
      </c>
      <c r="J84" s="37"/>
      <c r="K84" s="132"/>
      <c r="L84" s="4">
        <v>5.5</v>
      </c>
      <c r="M84" s="72"/>
      <c r="N84" s="72"/>
      <c r="O84" s="72"/>
      <c r="P84" s="40"/>
      <c r="Q84" s="154"/>
      <c r="R84" s="139">
        <v>0.3</v>
      </c>
      <c r="S84" s="139">
        <v>0.7</v>
      </c>
      <c r="T84" s="39">
        <v>3095</v>
      </c>
      <c r="U84" s="39"/>
      <c r="V84" s="39"/>
      <c r="W84" s="39"/>
      <c r="X84" s="39">
        <v>3095</v>
      </c>
      <c r="Y84" s="40"/>
      <c r="Z84" s="39"/>
      <c r="AA84" s="171"/>
      <c r="AB84" s="39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/>
      <c r="BW84" s="158"/>
      <c r="BX84" s="158"/>
    </row>
    <row r="85" s="5" customFormat="1" ht="60" customHeight="1" spans="1:76">
      <c r="A85" s="37">
        <v>38</v>
      </c>
      <c r="B85" s="42"/>
      <c r="C85" s="39" t="s">
        <v>270</v>
      </c>
      <c r="D85" s="39" t="s">
        <v>73</v>
      </c>
      <c r="E85" s="39" t="s">
        <v>271</v>
      </c>
      <c r="F85" s="39" t="s">
        <v>272</v>
      </c>
      <c r="G85" s="74">
        <v>43</v>
      </c>
      <c r="H85" s="74"/>
      <c r="I85" s="121">
        <v>27</v>
      </c>
      <c r="J85" s="37"/>
      <c r="K85" s="132">
        <v>16</v>
      </c>
      <c r="L85" s="4"/>
      <c r="M85" s="72"/>
      <c r="N85" s="72"/>
      <c r="O85" s="72"/>
      <c r="P85" s="40"/>
      <c r="Q85" s="39" t="s">
        <v>273</v>
      </c>
      <c r="R85" s="235">
        <v>10</v>
      </c>
      <c r="S85" s="235">
        <v>90</v>
      </c>
      <c r="T85" s="39">
        <v>3987</v>
      </c>
      <c r="U85" s="39"/>
      <c r="V85" s="39"/>
      <c r="W85" s="39"/>
      <c r="X85" s="39">
        <v>2100</v>
      </c>
      <c r="Y85" s="40"/>
      <c r="Z85" s="39"/>
      <c r="AA85" s="171"/>
      <c r="AB85" s="39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</row>
    <row r="86" s="5" customFormat="1" ht="60" customHeight="1" spans="1:76">
      <c r="A86" s="37">
        <v>39</v>
      </c>
      <c r="B86" s="197" t="s">
        <v>274</v>
      </c>
      <c r="C86" s="39" t="s">
        <v>275</v>
      </c>
      <c r="D86" s="39" t="s">
        <v>276</v>
      </c>
      <c r="E86" s="39" t="s">
        <v>277</v>
      </c>
      <c r="F86" s="43" t="s">
        <v>278</v>
      </c>
      <c r="G86" s="39">
        <v>50</v>
      </c>
      <c r="H86" s="39"/>
      <c r="I86" s="118">
        <v>42</v>
      </c>
      <c r="J86" s="57"/>
      <c r="K86" s="132">
        <v>8</v>
      </c>
      <c r="L86" s="4"/>
      <c r="M86" s="72"/>
      <c r="N86" s="72"/>
      <c r="O86" s="72"/>
      <c r="P86" s="4"/>
      <c r="Q86" s="39">
        <v>2000</v>
      </c>
      <c r="R86" s="39">
        <v>20</v>
      </c>
      <c r="S86" s="39">
        <v>80</v>
      </c>
      <c r="T86" s="39">
        <v>1098</v>
      </c>
      <c r="U86" s="40"/>
      <c r="V86" s="40"/>
      <c r="W86" s="40"/>
      <c r="X86" s="39">
        <v>1098</v>
      </c>
      <c r="Y86" s="39"/>
      <c r="Z86" s="39"/>
      <c r="AA86" s="171"/>
      <c r="AB86" s="39">
        <v>7500</v>
      </c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8"/>
      <c r="BK86" s="158"/>
      <c r="BL86" s="158"/>
      <c r="BM86" s="158"/>
      <c r="BN86" s="158"/>
      <c r="BO86" s="158"/>
      <c r="BP86" s="158"/>
      <c r="BQ86" s="158"/>
      <c r="BR86" s="158"/>
      <c r="BS86" s="158"/>
      <c r="BT86" s="158"/>
      <c r="BU86" s="158"/>
      <c r="BV86" s="158"/>
      <c r="BW86" s="158"/>
      <c r="BX86" s="158"/>
    </row>
    <row r="87" s="5" customFormat="1" ht="47" customHeight="1" spans="1:76">
      <c r="A87" s="37">
        <v>40</v>
      </c>
      <c r="B87" s="74"/>
      <c r="C87" s="74" t="s">
        <v>155</v>
      </c>
      <c r="D87" s="39" t="s">
        <v>42</v>
      </c>
      <c r="E87" s="39" t="s">
        <v>279</v>
      </c>
      <c r="F87" s="57" t="s">
        <v>280</v>
      </c>
      <c r="G87" s="74">
        <v>60</v>
      </c>
      <c r="H87" s="74"/>
      <c r="I87" s="118">
        <v>14</v>
      </c>
      <c r="J87" s="219"/>
      <c r="K87" s="132">
        <v>46</v>
      </c>
      <c r="L87" s="4"/>
      <c r="M87" s="72"/>
      <c r="N87" s="72"/>
      <c r="O87" s="72"/>
      <c r="P87" s="4"/>
      <c r="Q87" s="39">
        <v>600</v>
      </c>
      <c r="R87" s="39">
        <v>35</v>
      </c>
      <c r="S87" s="39">
        <v>65</v>
      </c>
      <c r="T87" s="39">
        <v>1192</v>
      </c>
      <c r="U87" s="40"/>
      <c r="V87" s="40"/>
      <c r="W87" s="40"/>
      <c r="X87" s="39">
        <v>692</v>
      </c>
      <c r="Y87" s="39"/>
      <c r="Z87" s="39"/>
      <c r="AA87" s="171"/>
      <c r="AB87" s="39">
        <v>1200</v>
      </c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/>
      <c r="BK87" s="158"/>
      <c r="BL87" s="158"/>
      <c r="BM87" s="158"/>
      <c r="BN87" s="158"/>
      <c r="BO87" s="158"/>
      <c r="BP87" s="158"/>
      <c r="BQ87" s="158"/>
      <c r="BR87" s="158"/>
      <c r="BS87" s="158"/>
      <c r="BT87" s="158"/>
      <c r="BU87" s="158"/>
      <c r="BV87" s="158"/>
      <c r="BW87" s="158"/>
      <c r="BX87" s="158"/>
    </row>
    <row r="88" s="11" customFormat="1" ht="51" customHeight="1" spans="1:76">
      <c r="A88" s="198" t="s">
        <v>147</v>
      </c>
      <c r="B88" s="198"/>
      <c r="C88" s="198"/>
      <c r="D88" s="198"/>
      <c r="E88" s="198"/>
      <c r="F88" s="199"/>
      <c r="G88" s="199">
        <f>G48+G49+G50+G51+G52+G53+G54+G55+G56+G57+G58+G59+G60+G61+G62+G63+G64+G65+G66+G67+G68+G69+G70+G71+G72+G73+G74+G75+G76+G77+G78+G79+G80+G81+G82+G83+G84+G85+G86+G87</f>
        <v>4161.92</v>
      </c>
      <c r="H88" s="199">
        <f t="shared" ref="H88:O88" si="3">SUM(H48:H87)</f>
        <v>0</v>
      </c>
      <c r="I88" s="199">
        <f t="shared" si="3"/>
        <v>1760</v>
      </c>
      <c r="J88" s="199">
        <f t="shared" si="3"/>
        <v>0</v>
      </c>
      <c r="K88" s="199">
        <f t="shared" si="3"/>
        <v>2075.71</v>
      </c>
      <c r="L88" s="199">
        <f t="shared" si="3"/>
        <v>164.61</v>
      </c>
      <c r="M88" s="199">
        <f t="shared" si="3"/>
        <v>120.5</v>
      </c>
      <c r="N88" s="199">
        <f t="shared" si="3"/>
        <v>26.1</v>
      </c>
      <c r="O88" s="199">
        <f t="shared" si="3"/>
        <v>15</v>
      </c>
      <c r="P88" s="199">
        <f>SUM(P8:P87)</f>
        <v>0</v>
      </c>
      <c r="Q88" s="199"/>
      <c r="R88" s="199"/>
      <c r="S88" s="199"/>
      <c r="T88" s="199">
        <f>SUM(T48:T87)</f>
        <v>102005</v>
      </c>
      <c r="U88" s="199">
        <f t="shared" ref="U88:AB88" si="4">SUM(U48:U87)</f>
        <v>14448</v>
      </c>
      <c r="V88" s="199">
        <f t="shared" si="4"/>
        <v>2048</v>
      </c>
      <c r="W88" s="199">
        <f t="shared" si="4"/>
        <v>313</v>
      </c>
      <c r="X88" s="199">
        <f t="shared" si="4"/>
        <v>81377</v>
      </c>
      <c r="Y88" s="244">
        <f t="shared" si="4"/>
        <v>3355.62</v>
      </c>
      <c r="Z88" s="199">
        <f t="shared" si="4"/>
        <v>600</v>
      </c>
      <c r="AA88" s="199">
        <f t="shared" si="4"/>
        <v>50</v>
      </c>
      <c r="AB88" s="244">
        <f t="shared" si="4"/>
        <v>6119331.41</v>
      </c>
      <c r="AC88" s="245"/>
      <c r="AD88" s="245"/>
      <c r="AE88" s="245"/>
      <c r="AF88" s="245"/>
      <c r="AG88" s="245"/>
      <c r="AH88" s="245"/>
      <c r="AI88" s="245"/>
      <c r="AJ88" s="245"/>
      <c r="AK88" s="245"/>
      <c r="AL88" s="245"/>
      <c r="AM88" s="245"/>
      <c r="AN88" s="245"/>
      <c r="AO88" s="245"/>
      <c r="AP88" s="245"/>
      <c r="AQ88" s="245"/>
      <c r="AR88" s="245"/>
      <c r="AS88" s="245"/>
      <c r="AT88" s="245"/>
      <c r="AU88" s="245"/>
      <c r="AV88" s="245"/>
      <c r="AW88" s="245"/>
      <c r="AX88" s="245"/>
      <c r="AY88" s="245"/>
      <c r="AZ88" s="245"/>
      <c r="BA88" s="245"/>
      <c r="BB88" s="245"/>
      <c r="BC88" s="245"/>
      <c r="BD88" s="245"/>
      <c r="BE88" s="245"/>
      <c r="BF88" s="245"/>
      <c r="BG88" s="245"/>
      <c r="BH88" s="245"/>
      <c r="BI88" s="245"/>
      <c r="BJ88" s="245"/>
      <c r="BK88" s="245"/>
      <c r="BL88" s="245"/>
      <c r="BM88" s="245"/>
      <c r="BN88" s="245"/>
      <c r="BO88" s="245"/>
      <c r="BP88" s="245"/>
      <c r="BQ88" s="245"/>
      <c r="BR88" s="245"/>
      <c r="BS88" s="245"/>
      <c r="BT88" s="245"/>
      <c r="BU88" s="245"/>
      <c r="BV88" s="245"/>
      <c r="BW88" s="245"/>
      <c r="BX88" s="245"/>
    </row>
    <row r="89" s="12" customFormat="1" ht="56" customHeight="1" spans="1:76">
      <c r="A89" s="200" t="s">
        <v>148</v>
      </c>
      <c r="B89" s="200"/>
      <c r="C89" s="200"/>
      <c r="D89" s="200"/>
      <c r="E89" s="200"/>
      <c r="F89" s="200"/>
      <c r="G89" s="200"/>
      <c r="H89" s="200"/>
      <c r="I89" s="220"/>
      <c r="J89" s="200"/>
      <c r="K89" s="200"/>
      <c r="L89" s="200"/>
      <c r="M89" s="200"/>
      <c r="N89" s="200"/>
      <c r="O89" s="200"/>
      <c r="P89" s="200"/>
      <c r="AC89" s="246"/>
      <c r="AD89" s="246"/>
      <c r="AE89" s="246"/>
      <c r="AF89" s="246"/>
      <c r="AG89" s="246"/>
      <c r="AH89" s="246"/>
      <c r="AI89" s="246"/>
      <c r="AJ89" s="246"/>
      <c r="AK89" s="246"/>
      <c r="AL89" s="246"/>
      <c r="AM89" s="246"/>
      <c r="AN89" s="246"/>
      <c r="AO89" s="246"/>
      <c r="AP89" s="246"/>
      <c r="AQ89" s="246"/>
      <c r="AR89" s="246"/>
      <c r="AS89" s="246"/>
      <c r="AT89" s="246"/>
      <c r="AU89" s="246"/>
      <c r="AV89" s="246"/>
      <c r="AW89" s="246"/>
      <c r="AX89" s="246"/>
      <c r="AY89" s="246"/>
      <c r="AZ89" s="246"/>
      <c r="BA89" s="246"/>
      <c r="BB89" s="246"/>
      <c r="BC89" s="246"/>
      <c r="BD89" s="246"/>
      <c r="BE89" s="246"/>
      <c r="BF89" s="246"/>
      <c r="BG89" s="246"/>
      <c r="BH89" s="246"/>
      <c r="BI89" s="246"/>
      <c r="BJ89" s="246"/>
      <c r="BK89" s="246"/>
      <c r="BL89" s="246"/>
      <c r="BM89" s="246"/>
      <c r="BN89" s="246"/>
      <c r="BO89" s="246"/>
      <c r="BP89" s="246"/>
      <c r="BQ89" s="246"/>
      <c r="BR89" s="246"/>
      <c r="BS89" s="246"/>
      <c r="BT89" s="246"/>
      <c r="BU89" s="246"/>
      <c r="BV89" s="246"/>
      <c r="BW89" s="246"/>
      <c r="BX89" s="246"/>
    </row>
    <row r="90" s="5" customFormat="1" ht="86" customHeight="1" spans="1:76">
      <c r="A90" s="4">
        <v>1</v>
      </c>
      <c r="B90" s="38" t="s">
        <v>56</v>
      </c>
      <c r="C90" s="39" t="s">
        <v>281</v>
      </c>
      <c r="D90" s="39" t="s">
        <v>93</v>
      </c>
      <c r="E90" s="39" t="s">
        <v>282</v>
      </c>
      <c r="F90" s="43" t="s">
        <v>283</v>
      </c>
      <c r="G90" s="39">
        <v>153</v>
      </c>
      <c r="H90" s="39"/>
      <c r="I90" s="118">
        <v>100</v>
      </c>
      <c r="J90" s="4"/>
      <c r="K90" s="39">
        <v>53</v>
      </c>
      <c r="L90" s="4"/>
      <c r="M90" s="4"/>
      <c r="N90" s="4"/>
      <c r="O90" s="4"/>
      <c r="P90" s="4"/>
      <c r="Q90" s="64"/>
      <c r="R90" s="39" t="s">
        <v>284</v>
      </c>
      <c r="S90" s="39">
        <v>40</v>
      </c>
      <c r="T90" s="39">
        <v>60</v>
      </c>
      <c r="U90" s="39">
        <v>3610</v>
      </c>
      <c r="V90" s="4"/>
      <c r="W90" s="4"/>
      <c r="X90" s="39">
        <v>3610</v>
      </c>
      <c r="Y90" s="39"/>
      <c r="Z90" s="39"/>
      <c r="AA90" s="39"/>
      <c r="AB90" s="39">
        <v>75000</v>
      </c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</row>
    <row r="91" s="5" customFormat="1" ht="70" customHeight="1" spans="1:76">
      <c r="A91" s="4">
        <v>2</v>
      </c>
      <c r="B91" s="41"/>
      <c r="C91" s="38" t="s">
        <v>285</v>
      </c>
      <c r="D91" s="39" t="s">
        <v>93</v>
      </c>
      <c r="E91" s="38" t="s">
        <v>286</v>
      </c>
      <c r="F91" s="38" t="s">
        <v>287</v>
      </c>
      <c r="G91" s="38">
        <v>148.1</v>
      </c>
      <c r="H91" s="38"/>
      <c r="I91" s="127">
        <v>100</v>
      </c>
      <c r="J91" s="71"/>
      <c r="K91" s="38">
        <v>48.1</v>
      </c>
      <c r="L91" s="71"/>
      <c r="M91" s="71"/>
      <c r="N91" s="71"/>
      <c r="O91" s="71"/>
      <c r="P91" s="71"/>
      <c r="Q91" s="38" t="s">
        <v>288</v>
      </c>
      <c r="R91" s="38">
        <v>30</v>
      </c>
      <c r="S91" s="38">
        <v>70</v>
      </c>
      <c r="T91" s="38">
        <v>3450</v>
      </c>
      <c r="V91" s="71"/>
      <c r="W91" s="71"/>
      <c r="X91" s="38">
        <v>3450</v>
      </c>
      <c r="Y91" s="38">
        <v>1.48</v>
      </c>
      <c r="Z91" s="38"/>
      <c r="AA91" s="38"/>
      <c r="AB91" s="39">
        <v>200000</v>
      </c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  <c r="BI91" s="158"/>
      <c r="BJ91" s="158"/>
      <c r="BK91" s="158"/>
      <c r="BL91" s="158"/>
      <c r="BM91" s="158"/>
      <c r="BN91" s="158"/>
      <c r="BO91" s="158"/>
      <c r="BP91" s="158"/>
      <c r="BQ91" s="158"/>
      <c r="BR91" s="158"/>
      <c r="BS91" s="158"/>
      <c r="BT91" s="158"/>
      <c r="BU91" s="158"/>
      <c r="BV91" s="158"/>
      <c r="BW91" s="158"/>
      <c r="BX91" s="158"/>
    </row>
    <row r="92" s="13" customFormat="1" ht="21" customHeight="1" spans="1:76">
      <c r="A92" s="71">
        <v>3</v>
      </c>
      <c r="B92" s="39" t="s">
        <v>225</v>
      </c>
      <c r="C92" s="39" t="s">
        <v>218</v>
      </c>
      <c r="D92" s="201" t="s">
        <v>286</v>
      </c>
      <c r="E92" s="202" t="s">
        <v>289</v>
      </c>
      <c r="F92" s="39" t="s">
        <v>290</v>
      </c>
      <c r="G92" s="39">
        <v>40</v>
      </c>
      <c r="H92" s="38"/>
      <c r="I92" s="127">
        <v>100</v>
      </c>
      <c r="J92" s="221"/>
      <c r="K92" s="221">
        <v>13</v>
      </c>
      <c r="L92" s="221"/>
      <c r="M92" s="221"/>
      <c r="N92" s="221"/>
      <c r="O92" s="221"/>
      <c r="P92" s="221"/>
      <c r="Q92" s="39" t="s">
        <v>291</v>
      </c>
      <c r="R92" s="38">
        <v>30</v>
      </c>
      <c r="S92" s="38">
        <v>70</v>
      </c>
      <c r="T92" s="39">
        <v>2856</v>
      </c>
      <c r="U92" s="236"/>
      <c r="V92" s="236"/>
      <c r="W92" s="236"/>
      <c r="X92" s="39">
        <v>450</v>
      </c>
      <c r="Y92" s="236"/>
      <c r="Z92" s="236"/>
      <c r="AA92" s="236"/>
      <c r="AB92" s="236"/>
      <c r="AC92" s="247"/>
      <c r="AD92" s="247"/>
      <c r="AE92" s="247"/>
      <c r="AF92" s="247"/>
      <c r="AG92" s="247"/>
      <c r="AH92" s="247"/>
      <c r="AI92" s="247"/>
      <c r="AJ92" s="247"/>
      <c r="AK92" s="247"/>
      <c r="AL92" s="247"/>
      <c r="AM92" s="247"/>
      <c r="AN92" s="247"/>
      <c r="AO92" s="247"/>
      <c r="AP92" s="247"/>
      <c r="AQ92" s="247"/>
      <c r="AR92" s="247"/>
      <c r="AS92" s="247"/>
      <c r="AT92" s="247"/>
      <c r="AU92" s="247"/>
      <c r="AV92" s="247"/>
      <c r="AW92" s="247"/>
      <c r="AX92" s="247"/>
      <c r="AY92" s="247"/>
      <c r="AZ92" s="247"/>
      <c r="BA92" s="247"/>
      <c r="BB92" s="247"/>
      <c r="BC92" s="247"/>
      <c r="BD92" s="247"/>
      <c r="BE92" s="247"/>
      <c r="BF92" s="247"/>
      <c r="BG92" s="247"/>
      <c r="BH92" s="247"/>
      <c r="BI92" s="247"/>
      <c r="BJ92" s="247"/>
      <c r="BK92" s="247"/>
      <c r="BL92" s="247"/>
      <c r="BM92" s="247"/>
      <c r="BN92" s="247"/>
      <c r="BO92" s="247"/>
      <c r="BP92" s="247"/>
      <c r="BQ92" s="247"/>
      <c r="BR92" s="247"/>
      <c r="BS92" s="247"/>
      <c r="BT92" s="247"/>
      <c r="BU92" s="247"/>
      <c r="BV92" s="247"/>
      <c r="BW92" s="247"/>
      <c r="BX92" s="247"/>
    </row>
    <row r="93" s="13" customFormat="1" ht="28" customHeight="1" spans="1:76">
      <c r="A93" s="73"/>
      <c r="B93" s="39"/>
      <c r="C93" s="39"/>
      <c r="D93" s="201"/>
      <c r="E93" s="61" t="s">
        <v>292</v>
      </c>
      <c r="F93" s="39" t="s">
        <v>293</v>
      </c>
      <c r="G93" s="39">
        <v>10</v>
      </c>
      <c r="H93" s="41"/>
      <c r="I93" s="222"/>
      <c r="J93" s="223"/>
      <c r="K93" s="223"/>
      <c r="L93" s="223"/>
      <c r="M93" s="223"/>
      <c r="N93" s="223"/>
      <c r="O93" s="223"/>
      <c r="P93" s="223"/>
      <c r="Q93" s="39"/>
      <c r="R93" s="41"/>
      <c r="S93" s="41"/>
      <c r="T93" s="39">
        <v>2856</v>
      </c>
      <c r="U93" s="236"/>
      <c r="V93" s="236"/>
      <c r="W93" s="236"/>
      <c r="X93" s="39">
        <v>1276</v>
      </c>
      <c r="Y93" s="236"/>
      <c r="Z93" s="236"/>
      <c r="AA93" s="236"/>
      <c r="AB93" s="236"/>
      <c r="AC93" s="247"/>
      <c r="AD93" s="247"/>
      <c r="AE93" s="247"/>
      <c r="AF93" s="247"/>
      <c r="AG93" s="247"/>
      <c r="AH93" s="247"/>
      <c r="AI93" s="247"/>
      <c r="AJ93" s="247"/>
      <c r="AK93" s="247"/>
      <c r="AL93" s="247"/>
      <c r="AM93" s="247"/>
      <c r="AN93" s="247"/>
      <c r="AO93" s="247"/>
      <c r="AP93" s="247"/>
      <c r="AQ93" s="247"/>
      <c r="AR93" s="247"/>
      <c r="AS93" s="247"/>
      <c r="AT93" s="247"/>
      <c r="AU93" s="247"/>
      <c r="AV93" s="247"/>
      <c r="AW93" s="247"/>
      <c r="AX93" s="247"/>
      <c r="AY93" s="247"/>
      <c r="AZ93" s="247"/>
      <c r="BA93" s="247"/>
      <c r="BB93" s="247"/>
      <c r="BC93" s="247"/>
      <c r="BD93" s="247"/>
      <c r="BE93" s="247"/>
      <c r="BF93" s="247"/>
      <c r="BG93" s="247"/>
      <c r="BH93" s="247"/>
      <c r="BI93" s="247"/>
      <c r="BJ93" s="247"/>
      <c r="BK93" s="247"/>
      <c r="BL93" s="247"/>
      <c r="BM93" s="247"/>
      <c r="BN93" s="247"/>
      <c r="BO93" s="247"/>
      <c r="BP93" s="247"/>
      <c r="BQ93" s="247"/>
      <c r="BR93" s="247"/>
      <c r="BS93" s="247"/>
      <c r="BT93" s="247"/>
      <c r="BU93" s="247"/>
      <c r="BV93" s="247"/>
      <c r="BW93" s="247"/>
      <c r="BX93" s="247"/>
    </row>
    <row r="94" s="13" customFormat="1" ht="27" customHeight="1" spans="1:76">
      <c r="A94" s="73"/>
      <c r="B94" s="39"/>
      <c r="C94" s="39"/>
      <c r="D94" s="201"/>
      <c r="E94" s="61" t="s">
        <v>294</v>
      </c>
      <c r="F94" s="39" t="s">
        <v>295</v>
      </c>
      <c r="G94" s="39">
        <v>10</v>
      </c>
      <c r="H94" s="41"/>
      <c r="I94" s="222"/>
      <c r="J94" s="223"/>
      <c r="K94" s="223"/>
      <c r="L94" s="223"/>
      <c r="M94" s="223"/>
      <c r="N94" s="223"/>
      <c r="O94" s="223"/>
      <c r="P94" s="223"/>
      <c r="Q94" s="39" t="s">
        <v>296</v>
      </c>
      <c r="R94" s="41"/>
      <c r="S94" s="41"/>
      <c r="T94" s="39">
        <v>2856</v>
      </c>
      <c r="U94" s="236"/>
      <c r="V94" s="236"/>
      <c r="W94" s="236"/>
      <c r="X94" s="39">
        <v>1276</v>
      </c>
      <c r="Y94" s="236"/>
      <c r="Z94" s="236"/>
      <c r="AA94" s="236"/>
      <c r="AB94" s="236"/>
      <c r="AC94" s="247"/>
      <c r="AD94" s="247"/>
      <c r="AE94" s="247"/>
      <c r="AF94" s="247"/>
      <c r="AG94" s="247"/>
      <c r="AH94" s="247"/>
      <c r="AI94" s="247"/>
      <c r="AJ94" s="247"/>
      <c r="AK94" s="247"/>
      <c r="AL94" s="247"/>
      <c r="AM94" s="247"/>
      <c r="AN94" s="247"/>
      <c r="AO94" s="247"/>
      <c r="AP94" s="247"/>
      <c r="AQ94" s="247"/>
      <c r="AR94" s="247"/>
      <c r="AS94" s="247"/>
      <c r="AT94" s="247"/>
      <c r="AU94" s="247"/>
      <c r="AV94" s="247"/>
      <c r="AW94" s="247"/>
      <c r="AX94" s="247"/>
      <c r="AY94" s="247"/>
      <c r="AZ94" s="247"/>
      <c r="BA94" s="247"/>
      <c r="BB94" s="247"/>
      <c r="BC94" s="247"/>
      <c r="BD94" s="247"/>
      <c r="BE94" s="247"/>
      <c r="BF94" s="247"/>
      <c r="BG94" s="247"/>
      <c r="BH94" s="247"/>
      <c r="BI94" s="247"/>
      <c r="BJ94" s="247"/>
      <c r="BK94" s="247"/>
      <c r="BL94" s="247"/>
      <c r="BM94" s="247"/>
      <c r="BN94" s="247"/>
      <c r="BO94" s="247"/>
      <c r="BP94" s="247"/>
      <c r="BQ94" s="247"/>
      <c r="BR94" s="247"/>
      <c r="BS94" s="247"/>
      <c r="BT94" s="247"/>
      <c r="BU94" s="247"/>
      <c r="BV94" s="247"/>
      <c r="BW94" s="247"/>
      <c r="BX94" s="247"/>
    </row>
    <row r="95" s="13" customFormat="1" ht="30" customHeight="1" spans="1:76">
      <c r="A95" s="73"/>
      <c r="B95" s="39"/>
      <c r="C95" s="39"/>
      <c r="D95" s="201"/>
      <c r="E95" s="61" t="s">
        <v>297</v>
      </c>
      <c r="F95" s="39" t="s">
        <v>298</v>
      </c>
      <c r="G95" s="39">
        <v>8</v>
      </c>
      <c r="H95" s="41"/>
      <c r="I95" s="222"/>
      <c r="J95" s="223"/>
      <c r="K95" s="223"/>
      <c r="L95" s="223"/>
      <c r="M95" s="223"/>
      <c r="N95" s="223"/>
      <c r="O95" s="223"/>
      <c r="P95" s="223"/>
      <c r="Q95" s="39" t="s">
        <v>299</v>
      </c>
      <c r="R95" s="41"/>
      <c r="S95" s="41"/>
      <c r="T95" s="39">
        <v>2856</v>
      </c>
      <c r="U95" s="236"/>
      <c r="V95" s="236"/>
      <c r="W95" s="236"/>
      <c r="X95" s="39">
        <v>1276</v>
      </c>
      <c r="Y95" s="236"/>
      <c r="Z95" s="236"/>
      <c r="AA95" s="236"/>
      <c r="AB95" s="236"/>
      <c r="AC95" s="247"/>
      <c r="AD95" s="247"/>
      <c r="AE95" s="247"/>
      <c r="AF95" s="247"/>
      <c r="AG95" s="247"/>
      <c r="AH95" s="247"/>
      <c r="AI95" s="247"/>
      <c r="AJ95" s="247"/>
      <c r="AK95" s="247"/>
      <c r="AL95" s="247"/>
      <c r="AM95" s="247"/>
      <c r="AN95" s="247"/>
      <c r="AO95" s="247"/>
      <c r="AP95" s="247"/>
      <c r="AQ95" s="247"/>
      <c r="AR95" s="247"/>
      <c r="AS95" s="247"/>
      <c r="AT95" s="247"/>
      <c r="AU95" s="247"/>
      <c r="AV95" s="247"/>
      <c r="AW95" s="247"/>
      <c r="AX95" s="247"/>
      <c r="AY95" s="247"/>
      <c r="AZ95" s="247"/>
      <c r="BA95" s="247"/>
      <c r="BB95" s="247"/>
      <c r="BC95" s="247"/>
      <c r="BD95" s="247"/>
      <c r="BE95" s="247"/>
      <c r="BF95" s="247"/>
      <c r="BG95" s="247"/>
      <c r="BH95" s="247"/>
      <c r="BI95" s="247"/>
      <c r="BJ95" s="247"/>
      <c r="BK95" s="247"/>
      <c r="BL95" s="247"/>
      <c r="BM95" s="247"/>
      <c r="BN95" s="247"/>
      <c r="BO95" s="247"/>
      <c r="BP95" s="247"/>
      <c r="BQ95" s="247"/>
      <c r="BR95" s="247"/>
      <c r="BS95" s="247"/>
      <c r="BT95" s="247"/>
      <c r="BU95" s="247"/>
      <c r="BV95" s="247"/>
      <c r="BW95" s="247"/>
      <c r="BX95" s="247"/>
    </row>
    <row r="96" s="13" customFormat="1" ht="36" customHeight="1" spans="1:76">
      <c r="A96" s="73"/>
      <c r="B96" s="39"/>
      <c r="C96" s="39"/>
      <c r="D96" s="201"/>
      <c r="E96" s="61" t="s">
        <v>300</v>
      </c>
      <c r="F96" s="39" t="s">
        <v>301</v>
      </c>
      <c r="G96" s="39">
        <v>8</v>
      </c>
      <c r="H96" s="41"/>
      <c r="I96" s="222"/>
      <c r="J96" s="223"/>
      <c r="K96" s="223"/>
      <c r="L96" s="223"/>
      <c r="M96" s="223"/>
      <c r="N96" s="223"/>
      <c r="O96" s="223"/>
      <c r="P96" s="223"/>
      <c r="Q96" s="39" t="s">
        <v>299</v>
      </c>
      <c r="R96" s="41"/>
      <c r="S96" s="41"/>
      <c r="T96" s="39">
        <v>2856</v>
      </c>
      <c r="U96" s="236"/>
      <c r="V96" s="236"/>
      <c r="W96" s="236"/>
      <c r="X96" s="39">
        <v>1276</v>
      </c>
      <c r="Y96" s="236"/>
      <c r="Z96" s="236"/>
      <c r="AA96" s="236"/>
      <c r="AB96" s="236"/>
      <c r="AC96" s="247"/>
      <c r="AD96" s="247"/>
      <c r="AE96" s="247"/>
      <c r="AF96" s="247"/>
      <c r="AG96" s="247"/>
      <c r="AH96" s="247"/>
      <c r="AI96" s="247"/>
      <c r="AJ96" s="247"/>
      <c r="AK96" s="247"/>
      <c r="AL96" s="247"/>
      <c r="AM96" s="247"/>
      <c r="AN96" s="247"/>
      <c r="AO96" s="247"/>
      <c r="AP96" s="247"/>
      <c r="AQ96" s="247"/>
      <c r="AR96" s="247"/>
      <c r="AS96" s="247"/>
      <c r="AT96" s="247"/>
      <c r="AU96" s="247"/>
      <c r="AV96" s="247"/>
      <c r="AW96" s="247"/>
      <c r="AX96" s="247"/>
      <c r="AY96" s="247"/>
      <c r="AZ96" s="247"/>
      <c r="BA96" s="247"/>
      <c r="BB96" s="247"/>
      <c r="BC96" s="247"/>
      <c r="BD96" s="247"/>
      <c r="BE96" s="247"/>
      <c r="BF96" s="247"/>
      <c r="BG96" s="247"/>
      <c r="BH96" s="247"/>
      <c r="BI96" s="247"/>
      <c r="BJ96" s="247"/>
      <c r="BK96" s="247"/>
      <c r="BL96" s="247"/>
      <c r="BM96" s="247"/>
      <c r="BN96" s="247"/>
      <c r="BO96" s="247"/>
      <c r="BP96" s="247"/>
      <c r="BQ96" s="247"/>
      <c r="BR96" s="247"/>
      <c r="BS96" s="247"/>
      <c r="BT96" s="247"/>
      <c r="BU96" s="247"/>
      <c r="BV96" s="247"/>
      <c r="BW96" s="247"/>
      <c r="BX96" s="247"/>
    </row>
    <row r="97" s="13" customFormat="1" ht="34" customHeight="1" spans="1:76">
      <c r="A97" s="73"/>
      <c r="B97" s="39"/>
      <c r="C97" s="39"/>
      <c r="D97" s="201"/>
      <c r="E97" s="61" t="s">
        <v>302</v>
      </c>
      <c r="F97" s="39" t="s">
        <v>303</v>
      </c>
      <c r="G97" s="39">
        <v>25</v>
      </c>
      <c r="H97" s="41"/>
      <c r="I97" s="222"/>
      <c r="J97" s="223"/>
      <c r="K97" s="223"/>
      <c r="L97" s="223"/>
      <c r="M97" s="223"/>
      <c r="N97" s="223"/>
      <c r="O97" s="223"/>
      <c r="P97" s="223"/>
      <c r="Q97" s="39" t="s">
        <v>296</v>
      </c>
      <c r="R97" s="41"/>
      <c r="S97" s="41"/>
      <c r="T97" s="39">
        <v>2856</v>
      </c>
      <c r="U97" s="236"/>
      <c r="V97" s="236"/>
      <c r="W97" s="236"/>
      <c r="X97" s="39">
        <v>1276</v>
      </c>
      <c r="Y97" s="236"/>
      <c r="Z97" s="236"/>
      <c r="AA97" s="236"/>
      <c r="AB97" s="236"/>
      <c r="AC97" s="247"/>
      <c r="AD97" s="247"/>
      <c r="AE97" s="247"/>
      <c r="AF97" s="247"/>
      <c r="AG97" s="247"/>
      <c r="AH97" s="247"/>
      <c r="AI97" s="247"/>
      <c r="AJ97" s="247"/>
      <c r="AK97" s="247"/>
      <c r="AL97" s="247"/>
      <c r="AM97" s="247"/>
      <c r="AN97" s="247"/>
      <c r="AO97" s="247"/>
      <c r="AP97" s="247"/>
      <c r="AQ97" s="247"/>
      <c r="AR97" s="247"/>
      <c r="AS97" s="247"/>
      <c r="AT97" s="247"/>
      <c r="AU97" s="247"/>
      <c r="AV97" s="247"/>
      <c r="AW97" s="247"/>
      <c r="AX97" s="247"/>
      <c r="AY97" s="247"/>
      <c r="AZ97" s="247"/>
      <c r="BA97" s="247"/>
      <c r="BB97" s="247"/>
      <c r="BC97" s="247"/>
      <c r="BD97" s="247"/>
      <c r="BE97" s="247"/>
      <c r="BF97" s="247"/>
      <c r="BG97" s="247"/>
      <c r="BH97" s="247"/>
      <c r="BI97" s="247"/>
      <c r="BJ97" s="247"/>
      <c r="BK97" s="247"/>
      <c r="BL97" s="247"/>
      <c r="BM97" s="247"/>
      <c r="BN97" s="247"/>
      <c r="BO97" s="247"/>
      <c r="BP97" s="247"/>
      <c r="BQ97" s="247"/>
      <c r="BR97" s="247"/>
      <c r="BS97" s="247"/>
      <c r="BT97" s="247"/>
      <c r="BU97" s="247"/>
      <c r="BV97" s="247"/>
      <c r="BW97" s="247"/>
      <c r="BX97" s="247"/>
    </row>
    <row r="98" s="13" customFormat="1" ht="26" customHeight="1" spans="1:76">
      <c r="A98" s="37"/>
      <c r="B98" s="39"/>
      <c r="C98" s="39"/>
      <c r="D98" s="201"/>
      <c r="E98" s="61" t="s">
        <v>171</v>
      </c>
      <c r="F98" s="39" t="s">
        <v>304</v>
      </c>
      <c r="G98" s="39">
        <v>12</v>
      </c>
      <c r="H98" s="42"/>
      <c r="I98" s="121"/>
      <c r="J98" s="224"/>
      <c r="K98" s="224"/>
      <c r="L98" s="224"/>
      <c r="M98" s="224"/>
      <c r="N98" s="224"/>
      <c r="O98" s="224"/>
      <c r="P98" s="224"/>
      <c r="Q98" s="39" t="s">
        <v>90</v>
      </c>
      <c r="R98" s="42"/>
      <c r="S98" s="42"/>
      <c r="T98" s="39">
        <v>2856</v>
      </c>
      <c r="U98" s="236"/>
      <c r="V98" s="236"/>
      <c r="W98" s="236"/>
      <c r="X98" s="39">
        <v>1923</v>
      </c>
      <c r="Y98" s="236"/>
      <c r="Z98" s="236"/>
      <c r="AA98" s="236"/>
      <c r="AB98" s="236"/>
      <c r="AC98" s="247"/>
      <c r="AD98" s="247"/>
      <c r="AE98" s="247"/>
      <c r="AF98" s="247"/>
      <c r="AG98" s="247"/>
      <c r="AH98" s="247"/>
      <c r="AI98" s="247"/>
      <c r="AJ98" s="247"/>
      <c r="AK98" s="247"/>
      <c r="AL98" s="247"/>
      <c r="AM98" s="247"/>
      <c r="AN98" s="247"/>
      <c r="AO98" s="247"/>
      <c r="AP98" s="247"/>
      <c r="AQ98" s="247"/>
      <c r="AR98" s="247"/>
      <c r="AS98" s="247"/>
      <c r="AT98" s="247"/>
      <c r="AU98" s="247"/>
      <c r="AV98" s="247"/>
      <c r="AW98" s="247"/>
      <c r="AX98" s="247"/>
      <c r="AY98" s="247"/>
      <c r="AZ98" s="247"/>
      <c r="BA98" s="247"/>
      <c r="BB98" s="247"/>
      <c r="BC98" s="247"/>
      <c r="BD98" s="247"/>
      <c r="BE98" s="247"/>
      <c r="BF98" s="247"/>
      <c r="BG98" s="247"/>
      <c r="BH98" s="247"/>
      <c r="BI98" s="247"/>
      <c r="BJ98" s="247"/>
      <c r="BK98" s="247"/>
      <c r="BL98" s="247"/>
      <c r="BM98" s="247"/>
      <c r="BN98" s="247"/>
      <c r="BO98" s="247"/>
      <c r="BP98" s="247"/>
      <c r="BQ98" s="247"/>
      <c r="BR98" s="247"/>
      <c r="BS98" s="247"/>
      <c r="BT98" s="247"/>
      <c r="BU98" s="247"/>
      <c r="BV98" s="247"/>
      <c r="BW98" s="247"/>
      <c r="BX98" s="247"/>
    </row>
    <row r="99" s="4" customFormat="1" ht="78" customHeight="1" spans="1:77">
      <c r="A99" s="4">
        <v>4</v>
      </c>
      <c r="B99" s="39" t="s">
        <v>87</v>
      </c>
      <c r="C99" s="40" t="s">
        <v>305</v>
      </c>
      <c r="D99" s="40" t="s">
        <v>93</v>
      </c>
      <c r="E99" s="40" t="s">
        <v>93</v>
      </c>
      <c r="F99" s="40" t="s">
        <v>306</v>
      </c>
      <c r="G99" s="54">
        <v>199.4</v>
      </c>
      <c r="H99" s="71"/>
      <c r="I99" s="118">
        <v>130</v>
      </c>
      <c r="K99" s="185">
        <v>69.4</v>
      </c>
      <c r="R99" s="138">
        <v>0.3</v>
      </c>
      <c r="S99" s="138">
        <v>0.7</v>
      </c>
      <c r="T99" s="40">
        <v>3995</v>
      </c>
      <c r="U99" s="64"/>
      <c r="X99" s="40">
        <v>2370</v>
      </c>
      <c r="Y99" s="40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/>
      <c r="BA99" s="158"/>
      <c r="BB99" s="158"/>
      <c r="BC99" s="158"/>
      <c r="BD99" s="158"/>
      <c r="BE99" s="158"/>
      <c r="BF99" s="158"/>
      <c r="BG99" s="158"/>
      <c r="BH99" s="158"/>
      <c r="BI99" s="158"/>
      <c r="BJ99" s="158"/>
      <c r="BK99" s="158"/>
      <c r="BL99" s="158"/>
      <c r="BM99" s="158"/>
      <c r="BN99" s="158"/>
      <c r="BO99" s="158"/>
      <c r="BP99" s="158"/>
      <c r="BQ99" s="158"/>
      <c r="BR99" s="158"/>
      <c r="BS99" s="158"/>
      <c r="BT99" s="158"/>
      <c r="BU99" s="158"/>
      <c r="BV99" s="158"/>
      <c r="BW99" s="158"/>
      <c r="BX99" s="158"/>
      <c r="BY99" s="172"/>
    </row>
    <row r="100" s="14" customFormat="1" ht="87" customHeight="1" spans="1:76">
      <c r="A100" s="4">
        <v>5</v>
      </c>
      <c r="B100" s="203" t="s">
        <v>249</v>
      </c>
      <c r="C100" s="203" t="s">
        <v>307</v>
      </c>
      <c r="D100" s="203" t="s">
        <v>286</v>
      </c>
      <c r="E100" s="203" t="s">
        <v>93</v>
      </c>
      <c r="F100" s="203" t="s">
        <v>308</v>
      </c>
      <c r="G100" s="39">
        <v>122.25</v>
      </c>
      <c r="H100" s="39"/>
      <c r="I100" s="225">
        <v>100</v>
      </c>
      <c r="J100" s="39"/>
      <c r="K100" s="39">
        <v>22.25</v>
      </c>
      <c r="L100" s="39"/>
      <c r="M100" s="39"/>
      <c r="N100" s="39"/>
      <c r="O100" s="39"/>
      <c r="P100" s="39"/>
      <c r="Q100" s="39" t="s">
        <v>309</v>
      </c>
      <c r="R100" s="39">
        <v>30</v>
      </c>
      <c r="S100" s="39">
        <v>70</v>
      </c>
      <c r="T100" s="39">
        <v>2898</v>
      </c>
      <c r="U100" s="39"/>
      <c r="V100" s="39"/>
      <c r="W100" s="39"/>
      <c r="X100" s="39">
        <v>2898</v>
      </c>
      <c r="Y100" s="39"/>
      <c r="Z100" s="39"/>
      <c r="AA100" s="39"/>
      <c r="AB100" s="39"/>
      <c r="AC100" s="248"/>
      <c r="AD100" s="248"/>
      <c r="AE100" s="248"/>
      <c r="AF100" s="248"/>
      <c r="AG100" s="248"/>
      <c r="AH100" s="248"/>
      <c r="AI100" s="248"/>
      <c r="AJ100" s="248"/>
      <c r="AK100" s="248"/>
      <c r="AL100" s="248"/>
      <c r="AM100" s="248"/>
      <c r="AN100" s="248"/>
      <c r="AO100" s="248"/>
      <c r="AP100" s="248"/>
      <c r="AQ100" s="248"/>
      <c r="AR100" s="248"/>
      <c r="AS100" s="248"/>
      <c r="AT100" s="248"/>
      <c r="AU100" s="248"/>
      <c r="AV100" s="248"/>
      <c r="AW100" s="248"/>
      <c r="AX100" s="248"/>
      <c r="AY100" s="248"/>
      <c r="AZ100" s="248"/>
      <c r="BA100" s="248"/>
      <c r="BB100" s="248"/>
      <c r="BC100" s="248"/>
      <c r="BD100" s="248"/>
      <c r="BE100" s="248"/>
      <c r="BF100" s="248"/>
      <c r="BG100" s="248"/>
      <c r="BH100" s="248"/>
      <c r="BI100" s="248"/>
      <c r="BJ100" s="248"/>
      <c r="BK100" s="248"/>
      <c r="BL100" s="248"/>
      <c r="BM100" s="248"/>
      <c r="BN100" s="248"/>
      <c r="BO100" s="248"/>
      <c r="BP100" s="248"/>
      <c r="BQ100" s="248"/>
      <c r="BR100" s="248"/>
      <c r="BS100" s="248"/>
      <c r="BT100" s="248"/>
      <c r="BU100" s="248"/>
      <c r="BV100" s="248"/>
      <c r="BW100" s="248"/>
      <c r="BX100" s="248"/>
    </row>
    <row r="101" s="14" customFormat="1" ht="93" customHeight="1" spans="1:76">
      <c r="A101" s="4">
        <v>6</v>
      </c>
      <c r="B101" s="203"/>
      <c r="C101" s="203" t="s">
        <v>310</v>
      </c>
      <c r="D101" s="203" t="s">
        <v>93</v>
      </c>
      <c r="E101" s="203" t="s">
        <v>93</v>
      </c>
      <c r="F101" s="203" t="s">
        <v>311</v>
      </c>
      <c r="G101" s="39">
        <v>70</v>
      </c>
      <c r="H101" s="39"/>
      <c r="I101" s="225">
        <v>60</v>
      </c>
      <c r="J101" s="39"/>
      <c r="K101" s="39">
        <v>10</v>
      </c>
      <c r="L101" s="39"/>
      <c r="M101" s="39"/>
      <c r="N101" s="39"/>
      <c r="O101" s="39"/>
      <c r="P101" s="39"/>
      <c r="Q101" s="39" t="s">
        <v>312</v>
      </c>
      <c r="R101" s="39">
        <v>30</v>
      </c>
      <c r="S101" s="39">
        <v>70</v>
      </c>
      <c r="T101" s="39">
        <v>2174</v>
      </c>
      <c r="U101" s="39"/>
      <c r="V101" s="39"/>
      <c r="W101" s="39"/>
      <c r="X101" s="39">
        <v>2174</v>
      </c>
      <c r="Y101" s="39">
        <v>3.5</v>
      </c>
      <c r="Z101" s="39"/>
      <c r="AA101" s="39"/>
      <c r="AB101" s="39">
        <v>2000</v>
      </c>
      <c r="AC101" s="248"/>
      <c r="AD101" s="248"/>
      <c r="AE101" s="248"/>
      <c r="AF101" s="248"/>
      <c r="AG101" s="248"/>
      <c r="AH101" s="248"/>
      <c r="AI101" s="248"/>
      <c r="AJ101" s="248"/>
      <c r="AK101" s="248"/>
      <c r="AL101" s="248"/>
      <c r="AM101" s="248"/>
      <c r="AN101" s="248"/>
      <c r="AO101" s="248"/>
      <c r="AP101" s="248"/>
      <c r="AQ101" s="248"/>
      <c r="AR101" s="248"/>
      <c r="AS101" s="248"/>
      <c r="AT101" s="248"/>
      <c r="AU101" s="248"/>
      <c r="AV101" s="248"/>
      <c r="AW101" s="248"/>
      <c r="AX101" s="248"/>
      <c r="AY101" s="248"/>
      <c r="AZ101" s="248"/>
      <c r="BA101" s="248"/>
      <c r="BB101" s="248"/>
      <c r="BC101" s="248"/>
      <c r="BD101" s="248"/>
      <c r="BE101" s="248"/>
      <c r="BF101" s="248"/>
      <c r="BG101" s="248"/>
      <c r="BH101" s="248"/>
      <c r="BI101" s="248"/>
      <c r="BJ101" s="248"/>
      <c r="BK101" s="248"/>
      <c r="BL101" s="248"/>
      <c r="BM101" s="248"/>
      <c r="BN101" s="248"/>
      <c r="BO101" s="248"/>
      <c r="BP101" s="248"/>
      <c r="BQ101" s="248"/>
      <c r="BR101" s="248"/>
      <c r="BS101" s="248"/>
      <c r="BT101" s="248"/>
      <c r="BU101" s="248"/>
      <c r="BV101" s="248"/>
      <c r="BW101" s="248"/>
      <c r="BX101" s="248"/>
    </row>
    <row r="102" s="9" customFormat="1" ht="66" customHeight="1" spans="1:76">
      <c r="A102" s="4">
        <v>7</v>
      </c>
      <c r="B102" s="4" t="s">
        <v>139</v>
      </c>
      <c r="C102" s="4" t="s">
        <v>313</v>
      </c>
      <c r="D102" s="60" t="s">
        <v>282</v>
      </c>
      <c r="E102" s="60" t="s">
        <v>282</v>
      </c>
      <c r="F102" s="60" t="s">
        <v>314</v>
      </c>
      <c r="G102" s="4">
        <v>229</v>
      </c>
      <c r="H102" s="4"/>
      <c r="I102" s="118">
        <v>100</v>
      </c>
      <c r="J102" s="4"/>
      <c r="K102" s="4">
        <v>108</v>
      </c>
      <c r="L102" s="4"/>
      <c r="M102" s="4">
        <v>21</v>
      </c>
      <c r="N102" s="4"/>
      <c r="O102" s="4"/>
      <c r="P102" s="4"/>
      <c r="Q102" s="64"/>
      <c r="R102" s="4"/>
      <c r="S102" s="4"/>
      <c r="T102" s="4">
        <v>2650</v>
      </c>
      <c r="U102" s="4">
        <v>10</v>
      </c>
      <c r="V102" s="4">
        <v>21</v>
      </c>
      <c r="W102" s="4">
        <v>10</v>
      </c>
      <c r="X102" s="4">
        <v>2650</v>
      </c>
      <c r="Y102" s="4"/>
      <c r="Z102" s="4"/>
      <c r="AA102" s="4"/>
      <c r="AB102" s="4">
        <v>500</v>
      </c>
      <c r="AC102" s="241"/>
      <c r="AD102" s="241"/>
      <c r="AE102" s="241"/>
      <c r="AF102" s="241"/>
      <c r="AG102" s="241"/>
      <c r="AH102" s="241"/>
      <c r="AI102" s="241"/>
      <c r="AJ102" s="241"/>
      <c r="AK102" s="241"/>
      <c r="AL102" s="241"/>
      <c r="AM102" s="241"/>
      <c r="AN102" s="241"/>
      <c r="AO102" s="241"/>
      <c r="AP102" s="241"/>
      <c r="AQ102" s="241"/>
      <c r="AR102" s="241"/>
      <c r="AS102" s="241"/>
      <c r="AT102" s="241"/>
      <c r="AU102" s="241"/>
      <c r="AV102" s="241"/>
      <c r="AW102" s="241"/>
      <c r="AX102" s="241"/>
      <c r="AY102" s="241"/>
      <c r="AZ102" s="241"/>
      <c r="BA102" s="241"/>
      <c r="BB102" s="241"/>
      <c r="BC102" s="241"/>
      <c r="BD102" s="241"/>
      <c r="BE102" s="241"/>
      <c r="BF102" s="241"/>
      <c r="BG102" s="241"/>
      <c r="BH102" s="241"/>
      <c r="BI102" s="241"/>
      <c r="BJ102" s="241"/>
      <c r="BK102" s="241"/>
      <c r="BL102" s="241"/>
      <c r="BM102" s="241"/>
      <c r="BN102" s="241"/>
      <c r="BO102" s="241"/>
      <c r="BP102" s="241"/>
      <c r="BQ102" s="241"/>
      <c r="BR102" s="241"/>
      <c r="BS102" s="241"/>
      <c r="BT102" s="241"/>
      <c r="BU102" s="241"/>
      <c r="BV102" s="241"/>
      <c r="BW102" s="241"/>
      <c r="BX102" s="241"/>
    </row>
    <row r="103" s="15" customFormat="1" ht="74" customHeight="1" spans="1:76">
      <c r="A103" s="4">
        <v>8</v>
      </c>
      <c r="B103" s="4" t="s">
        <v>120</v>
      </c>
      <c r="C103" s="39" t="s">
        <v>127</v>
      </c>
      <c r="D103" s="39" t="s">
        <v>282</v>
      </c>
      <c r="E103" s="39" t="s">
        <v>282</v>
      </c>
      <c r="F103" s="39" t="s">
        <v>315</v>
      </c>
      <c r="G103" s="39">
        <v>650</v>
      </c>
      <c r="H103" s="39"/>
      <c r="I103" s="118">
        <v>100</v>
      </c>
      <c r="J103" s="226"/>
      <c r="K103" s="39">
        <v>550</v>
      </c>
      <c r="L103" s="226"/>
      <c r="M103" s="226"/>
      <c r="N103" s="226"/>
      <c r="O103" s="226"/>
      <c r="P103" s="226"/>
      <c r="Q103" s="237"/>
      <c r="R103" s="226"/>
      <c r="S103" s="226"/>
      <c r="T103" s="39">
        <v>2200</v>
      </c>
      <c r="U103" s="4"/>
      <c r="V103" s="4"/>
      <c r="W103" s="4"/>
      <c r="X103" s="39">
        <v>2200</v>
      </c>
      <c r="Y103" s="4"/>
      <c r="Z103" s="4"/>
      <c r="AA103" s="4"/>
      <c r="AB103" s="39">
        <v>1000000</v>
      </c>
      <c r="AC103" s="249"/>
      <c r="AD103" s="249"/>
      <c r="AE103" s="249"/>
      <c r="AF103" s="249"/>
      <c r="AG103" s="249"/>
      <c r="AH103" s="249"/>
      <c r="AI103" s="249"/>
      <c r="AJ103" s="249"/>
      <c r="AK103" s="249"/>
      <c r="AL103" s="249"/>
      <c r="AM103" s="249"/>
      <c r="AN103" s="249"/>
      <c r="AO103" s="249"/>
      <c r="AP103" s="249"/>
      <c r="AQ103" s="249"/>
      <c r="AR103" s="249"/>
      <c r="AS103" s="249"/>
      <c r="AT103" s="249"/>
      <c r="AU103" s="249"/>
      <c r="AV103" s="249"/>
      <c r="AW103" s="249"/>
      <c r="AX103" s="249"/>
      <c r="AY103" s="249"/>
      <c r="AZ103" s="249"/>
      <c r="BA103" s="249"/>
      <c r="BB103" s="249"/>
      <c r="BC103" s="249"/>
      <c r="BD103" s="249"/>
      <c r="BE103" s="249"/>
      <c r="BF103" s="249"/>
      <c r="BG103" s="249"/>
      <c r="BH103" s="249"/>
      <c r="BI103" s="249"/>
      <c r="BJ103" s="249"/>
      <c r="BK103" s="249"/>
      <c r="BL103" s="249"/>
      <c r="BM103" s="249"/>
      <c r="BN103" s="249"/>
      <c r="BO103" s="249"/>
      <c r="BP103" s="249"/>
      <c r="BQ103" s="249"/>
      <c r="BR103" s="249"/>
      <c r="BS103" s="249"/>
      <c r="BT103" s="249"/>
      <c r="BU103" s="249"/>
      <c r="BV103" s="249"/>
      <c r="BW103" s="249"/>
      <c r="BX103" s="249"/>
    </row>
    <row r="104" s="5" customFormat="1" ht="87" customHeight="1" spans="1:76">
      <c r="A104" s="4">
        <v>9</v>
      </c>
      <c r="B104" s="60" t="s">
        <v>162</v>
      </c>
      <c r="C104" s="204" t="s">
        <v>316</v>
      </c>
      <c r="D104" s="39" t="s">
        <v>73</v>
      </c>
      <c r="E104" s="39" t="s">
        <v>74</v>
      </c>
      <c r="F104" s="39" t="s">
        <v>317</v>
      </c>
      <c r="G104" s="39">
        <v>180.36</v>
      </c>
      <c r="H104" s="39"/>
      <c r="I104" s="118">
        <v>150</v>
      </c>
      <c r="J104" s="4"/>
      <c r="K104" s="39">
        <v>30.36</v>
      </c>
      <c r="L104" s="4"/>
      <c r="M104" s="4"/>
      <c r="N104" s="4"/>
      <c r="O104" s="4"/>
      <c r="P104" s="119"/>
      <c r="Q104" s="39" t="s">
        <v>318</v>
      </c>
      <c r="R104" s="39">
        <v>20</v>
      </c>
      <c r="S104" s="39">
        <v>80</v>
      </c>
      <c r="T104" s="204">
        <v>2382</v>
      </c>
      <c r="U104" s="64"/>
      <c r="V104" s="4"/>
      <c r="W104" s="4"/>
      <c r="X104" s="238">
        <v>2382</v>
      </c>
      <c r="Y104" s="39">
        <v>2.53</v>
      </c>
      <c r="Z104" s="39"/>
      <c r="AA104" s="39"/>
      <c r="AB104" s="39">
        <v>45000</v>
      </c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58"/>
      <c r="AT104" s="158"/>
      <c r="AU104" s="158"/>
      <c r="AV104" s="158"/>
      <c r="AW104" s="158"/>
      <c r="AX104" s="158"/>
      <c r="AY104" s="158"/>
      <c r="AZ104" s="158"/>
      <c r="BA104" s="158"/>
      <c r="BB104" s="158"/>
      <c r="BC104" s="158"/>
      <c r="BD104" s="158"/>
      <c r="BE104" s="158"/>
      <c r="BF104" s="158"/>
      <c r="BG104" s="158"/>
      <c r="BH104" s="158"/>
      <c r="BI104" s="158"/>
      <c r="BJ104" s="158"/>
      <c r="BK104" s="158"/>
      <c r="BL104" s="158"/>
      <c r="BM104" s="158"/>
      <c r="BN104" s="158"/>
      <c r="BO104" s="158"/>
      <c r="BP104" s="158"/>
      <c r="BQ104" s="158"/>
      <c r="BR104" s="158"/>
      <c r="BS104" s="158"/>
      <c r="BT104" s="158"/>
      <c r="BU104" s="158"/>
      <c r="BV104" s="158"/>
      <c r="BW104" s="158"/>
      <c r="BX104" s="158"/>
    </row>
    <row r="105" s="5" customFormat="1" ht="99" customHeight="1" spans="1:76">
      <c r="A105" s="4">
        <v>10</v>
      </c>
      <c r="B105" s="64" t="s">
        <v>319</v>
      </c>
      <c r="C105" s="4" t="s">
        <v>320</v>
      </c>
      <c r="D105" s="60" t="s">
        <v>54</v>
      </c>
      <c r="E105" s="60" t="s">
        <v>54</v>
      </c>
      <c r="F105" s="60" t="s">
        <v>321</v>
      </c>
      <c r="G105" s="4">
        <v>90.42</v>
      </c>
      <c r="H105" s="4"/>
      <c r="I105" s="118">
        <v>60</v>
      </c>
      <c r="J105" s="4"/>
      <c r="K105" s="4">
        <v>30.42</v>
      </c>
      <c r="L105" s="4"/>
      <c r="M105" s="4"/>
      <c r="N105" s="4"/>
      <c r="O105" s="4"/>
      <c r="P105" s="4"/>
      <c r="Q105" s="64"/>
      <c r="R105" s="4">
        <v>30</v>
      </c>
      <c r="S105" s="4">
        <v>70</v>
      </c>
      <c r="T105" s="4">
        <v>2562</v>
      </c>
      <c r="U105" s="4"/>
      <c r="V105" s="4"/>
      <c r="W105" s="4"/>
      <c r="X105" s="4">
        <v>2562</v>
      </c>
      <c r="Y105" s="4"/>
      <c r="Z105" s="4"/>
      <c r="AA105" s="4"/>
      <c r="AB105" s="4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  <c r="AV105" s="158"/>
      <c r="AW105" s="158"/>
      <c r="AX105" s="158"/>
      <c r="AY105" s="158"/>
      <c r="AZ105" s="158"/>
      <c r="BA105" s="158"/>
      <c r="BB105" s="158"/>
      <c r="BC105" s="158"/>
      <c r="BD105" s="158"/>
      <c r="BE105" s="158"/>
      <c r="BF105" s="158"/>
      <c r="BG105" s="158"/>
      <c r="BH105" s="158"/>
      <c r="BI105" s="158"/>
      <c r="BJ105" s="158"/>
      <c r="BK105" s="158"/>
      <c r="BL105" s="158"/>
      <c r="BM105" s="158"/>
      <c r="BN105" s="158"/>
      <c r="BO105" s="158"/>
      <c r="BP105" s="158"/>
      <c r="BQ105" s="158"/>
      <c r="BR105" s="158"/>
      <c r="BS105" s="158"/>
      <c r="BT105" s="158"/>
      <c r="BU105" s="158"/>
      <c r="BV105" s="158"/>
      <c r="BW105" s="158"/>
      <c r="BX105" s="158"/>
    </row>
    <row r="106" s="5" customFormat="1" ht="94" customHeight="1" spans="1:76">
      <c r="A106" s="4">
        <v>11</v>
      </c>
      <c r="B106" s="4" t="s">
        <v>322</v>
      </c>
      <c r="C106" s="39" t="s">
        <v>323</v>
      </c>
      <c r="D106" s="174" t="s">
        <v>93</v>
      </c>
      <c r="E106" s="174" t="s">
        <v>93</v>
      </c>
      <c r="F106" s="39" t="s">
        <v>324</v>
      </c>
      <c r="G106" s="39">
        <v>135.39</v>
      </c>
      <c r="H106" s="39"/>
      <c r="I106" s="118">
        <v>100</v>
      </c>
      <c r="J106" s="4"/>
      <c r="K106" s="4">
        <v>35.39</v>
      </c>
      <c r="L106" s="4"/>
      <c r="M106" s="4"/>
      <c r="N106" s="4"/>
      <c r="O106" s="4"/>
      <c r="P106" s="4"/>
      <c r="Q106" s="39" t="s">
        <v>325</v>
      </c>
      <c r="R106" s="139">
        <v>0.2</v>
      </c>
      <c r="S106" s="139">
        <v>0.8</v>
      </c>
      <c r="T106" s="39">
        <v>4188</v>
      </c>
      <c r="U106" s="4"/>
      <c r="V106" s="4"/>
      <c r="W106" s="4"/>
      <c r="X106" s="39">
        <v>1800</v>
      </c>
      <c r="Y106" s="4"/>
      <c r="Z106" s="4"/>
      <c r="AA106" s="4"/>
      <c r="AB106" s="39">
        <v>2000</v>
      </c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  <c r="AN106" s="158"/>
      <c r="AO106" s="158"/>
      <c r="AP106" s="158"/>
      <c r="AQ106" s="158"/>
      <c r="AR106" s="158"/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158"/>
      <c r="BC106" s="158"/>
      <c r="BD106" s="158"/>
      <c r="BE106" s="158"/>
      <c r="BF106" s="158"/>
      <c r="BG106" s="158"/>
      <c r="BH106" s="158"/>
      <c r="BI106" s="158"/>
      <c r="BJ106" s="158"/>
      <c r="BK106" s="158"/>
      <c r="BL106" s="158"/>
      <c r="BM106" s="158"/>
      <c r="BN106" s="158"/>
      <c r="BO106" s="158"/>
      <c r="BP106" s="158"/>
      <c r="BQ106" s="158"/>
      <c r="BR106" s="158"/>
      <c r="BS106" s="158"/>
      <c r="BT106" s="158"/>
      <c r="BU106" s="158"/>
      <c r="BV106" s="158"/>
      <c r="BW106" s="158"/>
      <c r="BX106" s="158"/>
    </row>
    <row r="107" s="5" customFormat="1" ht="105" customHeight="1" spans="1:76">
      <c r="A107" s="157">
        <v>12</v>
      </c>
      <c r="B107" s="64" t="s">
        <v>175</v>
      </c>
      <c r="C107" s="4" t="s">
        <v>326</v>
      </c>
      <c r="D107" s="60" t="s">
        <v>54</v>
      </c>
      <c r="E107" s="60" t="s">
        <v>54</v>
      </c>
      <c r="F107" s="60" t="s">
        <v>327</v>
      </c>
      <c r="G107" s="4">
        <v>180</v>
      </c>
      <c r="H107" s="4"/>
      <c r="I107" s="118">
        <v>100</v>
      </c>
      <c r="J107" s="4"/>
      <c r="K107" s="4">
        <v>80</v>
      </c>
      <c r="L107" s="4"/>
      <c r="M107" s="4"/>
      <c r="N107" s="4"/>
      <c r="O107" s="4"/>
      <c r="P107" s="4"/>
      <c r="Q107" s="64"/>
      <c r="R107" s="4">
        <v>20</v>
      </c>
      <c r="S107" s="4">
        <v>80</v>
      </c>
      <c r="T107" s="4">
        <v>2832</v>
      </c>
      <c r="U107" s="4"/>
      <c r="V107" s="4"/>
      <c r="W107" s="4"/>
      <c r="X107" s="4">
        <v>2832</v>
      </c>
      <c r="Y107" s="4"/>
      <c r="Z107" s="4"/>
      <c r="AA107" s="4"/>
      <c r="AB107" s="4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  <c r="BC107" s="158"/>
      <c r="BD107" s="158"/>
      <c r="BE107" s="158"/>
      <c r="BF107" s="158"/>
      <c r="BG107" s="158"/>
      <c r="BH107" s="158"/>
      <c r="BI107" s="158"/>
      <c r="BJ107" s="158"/>
      <c r="BK107" s="158"/>
      <c r="BL107" s="158"/>
      <c r="BM107" s="158"/>
      <c r="BN107" s="158"/>
      <c r="BO107" s="158"/>
      <c r="BP107" s="158"/>
      <c r="BQ107" s="158"/>
      <c r="BR107" s="158"/>
      <c r="BS107" s="158"/>
      <c r="BT107" s="158"/>
      <c r="BU107" s="158"/>
      <c r="BV107" s="158"/>
      <c r="BW107" s="158"/>
      <c r="BX107" s="158"/>
    </row>
    <row r="108" s="16" customFormat="1" ht="42" customHeight="1" spans="1:28">
      <c r="A108" s="79" t="s">
        <v>147</v>
      </c>
      <c r="B108" s="80"/>
      <c r="C108" s="80"/>
      <c r="D108" s="80"/>
      <c r="E108" s="81"/>
      <c r="F108" s="205"/>
      <c r="G108" s="206">
        <f>G90+G91+G92+G93+G94+G95+G96+G97+G98+G99+G100+G101+G102+G103+G104+G105+G106+G107</f>
        <v>2270.92</v>
      </c>
      <c r="H108" s="205"/>
      <c r="I108" s="198">
        <f>SUM(I90:I107)</f>
        <v>1200</v>
      </c>
      <c r="J108" s="198">
        <f t="shared" ref="J108:P108" si="5">SUM(J90:J107)</f>
        <v>0</v>
      </c>
      <c r="K108" s="198">
        <f t="shared" si="5"/>
        <v>1049.92</v>
      </c>
      <c r="L108" s="198">
        <f t="shared" si="5"/>
        <v>0</v>
      </c>
      <c r="M108" s="198">
        <f t="shared" si="5"/>
        <v>21</v>
      </c>
      <c r="N108" s="198">
        <f t="shared" si="5"/>
        <v>0</v>
      </c>
      <c r="O108" s="198">
        <f t="shared" si="5"/>
        <v>0</v>
      </c>
      <c r="P108" s="198">
        <f t="shared" si="5"/>
        <v>0</v>
      </c>
      <c r="Q108" s="205"/>
      <c r="R108" s="205"/>
      <c r="S108" s="205"/>
      <c r="T108" s="198">
        <f t="shared" ref="O108:AB108" si="6">T44+T45+T90+T91+T92+T99+T100+T101+T102+T103+T104+T105+T106+T107</f>
        <v>38112</v>
      </c>
      <c r="U108" s="198">
        <f t="shared" si="6"/>
        <v>3620</v>
      </c>
      <c r="V108" s="198">
        <f t="shared" si="6"/>
        <v>21</v>
      </c>
      <c r="W108" s="198">
        <f t="shared" si="6"/>
        <v>10</v>
      </c>
      <c r="X108" s="198">
        <f t="shared" si="6"/>
        <v>35243</v>
      </c>
      <c r="Y108" s="198">
        <f t="shared" si="6"/>
        <v>7.51</v>
      </c>
      <c r="Z108" s="198">
        <f t="shared" si="6"/>
        <v>0</v>
      </c>
      <c r="AA108" s="198">
        <f t="shared" si="6"/>
        <v>0</v>
      </c>
      <c r="AB108" s="198">
        <f t="shared" si="6"/>
        <v>1324500</v>
      </c>
    </row>
    <row r="109" s="17" customFormat="1" ht="39" customHeight="1" spans="1:76">
      <c r="A109" s="207" t="s">
        <v>328</v>
      </c>
      <c r="B109" s="208"/>
      <c r="C109" s="208"/>
      <c r="D109" s="208"/>
      <c r="E109" s="209"/>
      <c r="F109" s="210"/>
      <c r="G109" s="210">
        <f>G42+G46+G88+G108</f>
        <v>10135.37</v>
      </c>
      <c r="H109" s="210">
        <f t="shared" ref="H109:P109" si="7">H42+H46+H88+H108</f>
        <v>0</v>
      </c>
      <c r="I109" s="210">
        <f t="shared" si="7"/>
        <v>4536</v>
      </c>
      <c r="J109" s="210">
        <f t="shared" si="7"/>
        <v>0</v>
      </c>
      <c r="K109" s="210">
        <f t="shared" si="7"/>
        <v>5050.44</v>
      </c>
      <c r="L109" s="210">
        <f t="shared" si="7"/>
        <v>272.33</v>
      </c>
      <c r="M109" s="210">
        <f t="shared" si="7"/>
        <v>225.5</v>
      </c>
      <c r="N109" s="210">
        <f t="shared" si="7"/>
        <v>26.1</v>
      </c>
      <c r="O109" s="210">
        <f t="shared" si="7"/>
        <v>25</v>
      </c>
      <c r="P109" s="210">
        <f t="shared" si="7"/>
        <v>0</v>
      </c>
      <c r="Q109" s="239"/>
      <c r="R109" s="210"/>
      <c r="S109" s="210"/>
      <c r="T109" s="210">
        <f>T42+T46+T88+T108</f>
        <v>218631</v>
      </c>
      <c r="U109" s="210">
        <f t="shared" ref="U109:AB109" si="8">U42+U46+U88+U108</f>
        <v>24342</v>
      </c>
      <c r="V109" s="210">
        <f t="shared" si="8"/>
        <v>5219</v>
      </c>
      <c r="W109" s="210">
        <f t="shared" si="8"/>
        <v>323</v>
      </c>
      <c r="X109" s="210">
        <f t="shared" si="8"/>
        <v>191779</v>
      </c>
      <c r="Y109" s="250">
        <f t="shared" si="8"/>
        <v>7446.33</v>
      </c>
      <c r="Z109" s="210">
        <f t="shared" si="8"/>
        <v>600</v>
      </c>
      <c r="AA109" s="210">
        <f t="shared" si="8"/>
        <v>50</v>
      </c>
      <c r="AB109" s="251">
        <f t="shared" si="8"/>
        <v>13496481.91</v>
      </c>
      <c r="AC109" s="252"/>
      <c r="AD109" s="252"/>
      <c r="AE109" s="252"/>
      <c r="AF109" s="252"/>
      <c r="AG109" s="252"/>
      <c r="AH109" s="252"/>
      <c r="AI109" s="252"/>
      <c r="AJ109" s="252"/>
      <c r="AK109" s="252"/>
      <c r="AL109" s="252"/>
      <c r="AM109" s="252"/>
      <c r="AN109" s="252"/>
      <c r="AO109" s="252"/>
      <c r="AP109" s="252"/>
      <c r="AQ109" s="252"/>
      <c r="AR109" s="252"/>
      <c r="AS109" s="252"/>
      <c r="AT109" s="252"/>
      <c r="AU109" s="252"/>
      <c r="AV109" s="252"/>
      <c r="AW109" s="252"/>
      <c r="AX109" s="252"/>
      <c r="AY109" s="252"/>
      <c r="AZ109" s="252"/>
      <c r="BA109" s="252"/>
      <c r="BB109" s="252"/>
      <c r="BC109" s="252"/>
      <c r="BD109" s="252"/>
      <c r="BE109" s="252"/>
      <c r="BF109" s="252"/>
      <c r="BG109" s="252"/>
      <c r="BH109" s="252"/>
      <c r="BI109" s="252"/>
      <c r="BJ109" s="252"/>
      <c r="BK109" s="252"/>
      <c r="BL109" s="252"/>
      <c r="BM109" s="252"/>
      <c r="BN109" s="252"/>
      <c r="BO109" s="252"/>
      <c r="BP109" s="252"/>
      <c r="BQ109" s="252"/>
      <c r="BR109" s="252"/>
      <c r="BS109" s="252"/>
      <c r="BT109" s="252"/>
      <c r="BU109" s="252"/>
      <c r="BV109" s="252"/>
      <c r="BW109" s="252"/>
      <c r="BX109" s="252"/>
    </row>
  </sheetData>
  <autoFilter ref="A6:AC109">
    <extLst/>
  </autoFilter>
  <mergeCells count="70">
    <mergeCell ref="A1:P1"/>
    <mergeCell ref="A2:C2"/>
    <mergeCell ref="D2:E2"/>
    <mergeCell ref="G2:P2"/>
    <mergeCell ref="C3:F3"/>
    <mergeCell ref="G3:P3"/>
    <mergeCell ref="Q3:S3"/>
    <mergeCell ref="H4:K4"/>
    <mergeCell ref="L4:O4"/>
    <mergeCell ref="B7:P7"/>
    <mergeCell ref="A42:E42"/>
    <mergeCell ref="A43:P43"/>
    <mergeCell ref="A46:E46"/>
    <mergeCell ref="A47:P47"/>
    <mergeCell ref="A88:E88"/>
    <mergeCell ref="A89:P89"/>
    <mergeCell ref="A108:E108"/>
    <mergeCell ref="A109:E109"/>
    <mergeCell ref="A92:A98"/>
    <mergeCell ref="B3:B5"/>
    <mergeCell ref="B8:B12"/>
    <mergeCell ref="B13:B15"/>
    <mergeCell ref="B16:B20"/>
    <mergeCell ref="B22:B31"/>
    <mergeCell ref="B32:B35"/>
    <mergeCell ref="B36:B37"/>
    <mergeCell ref="B38:B41"/>
    <mergeCell ref="B44:B45"/>
    <mergeCell ref="B48:B51"/>
    <mergeCell ref="B52:B55"/>
    <mergeCell ref="B56:B57"/>
    <mergeCell ref="B59:B61"/>
    <mergeCell ref="B62:B65"/>
    <mergeCell ref="B66:B69"/>
    <mergeCell ref="B70:B72"/>
    <mergeCell ref="B73:B74"/>
    <mergeCell ref="B75:B76"/>
    <mergeCell ref="B77:B79"/>
    <mergeCell ref="B81:B82"/>
    <mergeCell ref="B84:B85"/>
    <mergeCell ref="B86:B87"/>
    <mergeCell ref="B90:B91"/>
    <mergeCell ref="B92:B98"/>
    <mergeCell ref="B100:B101"/>
    <mergeCell ref="C18:C19"/>
    <mergeCell ref="C22:C23"/>
    <mergeCell ref="C26:C27"/>
    <mergeCell ref="C28:C29"/>
    <mergeCell ref="C38:C39"/>
    <mergeCell ref="C63:C64"/>
    <mergeCell ref="C92:C98"/>
    <mergeCell ref="D92:D98"/>
    <mergeCell ref="G4:G5"/>
    <mergeCell ref="H92:H98"/>
    <mergeCell ref="I92:I98"/>
    <mergeCell ref="J92:J98"/>
    <mergeCell ref="K92:K98"/>
    <mergeCell ref="L92:L98"/>
    <mergeCell ref="M92:M98"/>
    <mergeCell ref="N92:N98"/>
    <mergeCell ref="O92:O98"/>
    <mergeCell ref="P4:P5"/>
    <mergeCell ref="P92:P98"/>
    <mergeCell ref="Q4:Q5"/>
    <mergeCell ref="R4:R5"/>
    <mergeCell ref="R92:R98"/>
    <mergeCell ref="S4:S5"/>
    <mergeCell ref="S92:S98"/>
    <mergeCell ref="T3:W4"/>
    <mergeCell ref="X3:AB4"/>
  </mergeCells>
  <printOptions horizontalCentered="1" verticalCentered="1"/>
  <pageMargins left="0" right="0" top="0" bottom="0" header="0.511805555555556" footer="0.511805555555556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2022年第一批项目公示表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yangsnrt11</cp:lastModifiedBy>
  <dcterms:created xsi:type="dcterms:W3CDTF">2018-05-29T09:33:00Z</dcterms:created>
  <dcterms:modified xsi:type="dcterms:W3CDTF">2023-07-11T01:02:31Z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4377A2917D3F4AA08A223AFB7BB09D31_12</vt:lpwstr>
  </property>
</Properties>
</file>