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601"/>
  </bookViews>
  <sheets>
    <sheet name="2022年第二批公示表" sheetId="1" r:id="rId1"/>
  </sheets>
  <definedNames>
    <definedName name="_xlnm._FilterDatabase" localSheetId="0" hidden="1">'2022年第二批公示表'!$A$6:$AB$99</definedName>
    <definedName name="_xlnm.Print_Titles" localSheetId="0">'2022年第二批公示表'!$1:$5</definedName>
  </definedNames>
  <calcPr calcId="144525"/>
</workbook>
</file>

<file path=xl/sharedStrings.xml><?xml version="1.0" encoding="utf-8"?>
<sst xmlns="http://schemas.openxmlformats.org/spreadsheetml/2006/main" count="295">
  <si>
    <t>重庆市垫江县2022年第二批农村综合改革转移支付（一事一议、美丽乡村、）财政奖补项目公示表</t>
  </si>
  <si>
    <t>编制单位：</t>
  </si>
  <si>
    <t>垫江县财政局</t>
  </si>
  <si>
    <t>单位：道路里程/公里，灌溉面积/亩，蓄水/立方米，改造面积/平方米，金额/万元,人数/人，项目建设周期/天</t>
  </si>
  <si>
    <r>
      <rPr>
        <b/>
        <sz val="10"/>
        <rFont val="宋体"/>
        <charset val="134"/>
      </rPr>
      <t>单位：道路里程/公里，灌溉面积/亩，蓄水</t>
    </r>
    <r>
      <rPr>
        <b/>
        <sz val="10"/>
        <rFont val="宋体"/>
        <charset val="134"/>
      </rPr>
      <t>/立方米，改造面积/平方米，</t>
    </r>
    <r>
      <rPr>
        <b/>
        <sz val="10"/>
        <rFont val="宋体"/>
        <charset val="134"/>
      </rPr>
      <t>金额/万元,人数/人，项目建设周期/天</t>
    </r>
  </si>
  <si>
    <t>乡镇名称</t>
  </si>
  <si>
    <t>一事一议财政奖补项目</t>
  </si>
  <si>
    <t>项目预算</t>
  </si>
  <si>
    <t>项目造价明细</t>
  </si>
  <si>
    <t>村民议事情况</t>
  </si>
  <si>
    <t>项目建设成效</t>
  </si>
  <si>
    <t>总投资金额合计</t>
  </si>
  <si>
    <t>财政投入</t>
  </si>
  <si>
    <t>村级筹集</t>
  </si>
  <si>
    <t>社会捐赠金额</t>
  </si>
  <si>
    <t>平均造价（元/米、元/平方米、元/立方米）</t>
  </si>
  <si>
    <t>平均造价中人工费用占比（%）</t>
  </si>
  <si>
    <t>平均造价中材料费用占比（%）</t>
  </si>
  <si>
    <t>村名称</t>
  </si>
  <si>
    <t>项目实施类别</t>
  </si>
  <si>
    <t>项目名称</t>
  </si>
  <si>
    <t>项目建设主要内容</t>
  </si>
  <si>
    <t>申请市财政奖补金额</t>
  </si>
  <si>
    <t>区县财政奖补金额</t>
  </si>
  <si>
    <t>乡镇财政奖补金额</t>
  </si>
  <si>
    <t>整合其他资金金额</t>
  </si>
  <si>
    <t>村民筹资金额</t>
  </si>
  <si>
    <t>村民以资代劳金额</t>
  </si>
  <si>
    <t>村民自愿捐赠金额</t>
  </si>
  <si>
    <t>村集体投入金额</t>
  </si>
  <si>
    <t>本村农业人口数</t>
  </si>
  <si>
    <t>筹资人数</t>
  </si>
  <si>
    <t>筹劳人数</t>
  </si>
  <si>
    <t>以资代劳人数</t>
  </si>
  <si>
    <t>受益人数</t>
  </si>
  <si>
    <t>增加道路里程</t>
  </si>
  <si>
    <t>增加灌溉面积</t>
  </si>
  <si>
    <t>增加蓄水</t>
  </si>
  <si>
    <t>村容村貌改造面积</t>
  </si>
  <si>
    <t>（中央补助）一、村级道路和公益事业</t>
  </si>
  <si>
    <t>沙坪镇</t>
  </si>
  <si>
    <t>环大村</t>
  </si>
  <si>
    <t>村内道路及硬化</t>
  </si>
  <si>
    <t>村内道路硬化及扩宽</t>
  </si>
  <si>
    <t>新硬化道路共计4750米；1社胡家坡至内槽公路观景台路面硬化1750米、宽4.5米、厚0.2米；2社何脚坪至1社石院子公路路面硬化3000米，宽4.5米，厚0.2米。</t>
  </si>
  <si>
    <t>混凝土550元/立方</t>
  </si>
  <si>
    <t>永胜村</t>
  </si>
  <si>
    <t>村内道路</t>
  </si>
  <si>
    <t>公路硬化</t>
  </si>
  <si>
    <t>村3组新修建宽4.5米，厚0.2米，总长1900米的公路（3社村办公室至万年桥）混凝土标号C25。</t>
  </si>
  <si>
    <t>竹鸡村</t>
  </si>
  <si>
    <t xml:space="preserve">
1、从竹鸡村一社渡槽连接路至白杨村卢家半坡新硬化道路长1800米，宽4.5米，厚 0.2米；浇筑混凝土1620 方，标号（公路C25）。
</t>
  </si>
  <si>
    <t>六角村</t>
  </si>
  <si>
    <t>村级公路硬化</t>
  </si>
  <si>
    <t>村级公路硬化，宽度：4.5米，厚度：0.2米，水泥标号：C25，道路里程共计3公里：2组s515至刘家林湾段0.85公里；3社横板桥至清堂湾段1.15公里；5社s515至5社河坝段1公里。</t>
  </si>
  <si>
    <t>白杨村</t>
  </si>
  <si>
    <t>生产便道</t>
  </si>
  <si>
    <t>一是在白杨村6组修建长1228米、宽2米、厚0.15米,混凝土标号C25;长215米、宽1.5米、厚0.10米,；长367米、宽1米、厚0.10米,混凝土标号C25的生产生活便道;新修建堡坎长675米、高1.65米、厚0.06米，混凝土标号C25。
二是在白杨村6组总长3750米道路新装太阳能路灯75盏，规格高6米/盏。</t>
  </si>
  <si>
    <t>东印村</t>
  </si>
  <si>
    <t>东印村2社、5社、6社修建总长2000米的生产生活便道路（包括6社主路蔡家寺至曹口湾长1400米；2社文家槽主路至文开阳长170米，2社何家小湾主路至杨树权80米，2社何家小湾主路至肖直刚180米，2社何家小湾主路至肖贤贵100米，2社何家小湾主路至雷平20米，2社太平寨主路至胡义权50米。宽4.5米，厚0.2 米）混凝土标号C25。</t>
  </si>
  <si>
    <t>混凝土每立方550元</t>
  </si>
  <si>
    <t>李白村</t>
  </si>
  <si>
    <t>生产生活便道</t>
  </si>
  <si>
    <t>在李白村2组、3组、4组、5组修建1条长900米、宽2.5米、厚0.15米（方量337.5方）的油菜花基地休闲观赏路；扩建机耕道（泥结石）长1600米、宽1.5米、厚0.15米（方量360方）。</t>
  </si>
  <si>
    <t>754元/立方米，142元/立方米</t>
  </si>
  <si>
    <t>新民镇</t>
  </si>
  <si>
    <t>石仙村</t>
  </si>
  <si>
    <t>其他</t>
  </si>
  <si>
    <t>人行便桥</t>
  </si>
  <si>
    <t>7社修建人行便桥长90米、宽8米、高4.5米,钢筋混凝土标号C30。</t>
  </si>
  <si>
    <t>16370元/米</t>
  </si>
  <si>
    <t>大通村</t>
  </si>
  <si>
    <t>生产生活便道硬化</t>
  </si>
  <si>
    <t>大通村1社杨柳沟生产生活便道长560米，宽4.5米，厚0.2米，混凝土标号C25。（含路基拓宽整治）</t>
  </si>
  <si>
    <t>650元/立方米</t>
  </si>
  <si>
    <t>明月村</t>
  </si>
  <si>
    <t>村容村貌改造</t>
  </si>
  <si>
    <t>在明月村4社至牡丹樱花世界景区位置建设一条长200米,宽6米，混凝土厚度为0.2米标号为C25，彩色沥青厚度为0.05米的彩色沥青旅游观光大道；道路两边建设长400米，宽0.4米深0.3米的排水沟；建设长200米，宽6米，高6米的文化长廊一座；道路两旁种植观赏花卉木梗海棠100棵；建设约100亩的中华绣球观赏园，种植灌木绣球约10000株。</t>
  </si>
  <si>
    <t>色沥青观光大道1000元/米、排水沟40元/米、文化长廊420元/平方米、木梗海棠580元/棵、灌木绣球70元/棵</t>
  </si>
  <si>
    <t>桂阳街道</t>
  </si>
  <si>
    <t>黎明村</t>
  </si>
  <si>
    <t>黎明村1组东门口至大拟垭口段公路长650米，宽3.5米，厚0.2米，C25硬化。汇车道4个，长6米，宽2米，硬化厚度0.2米C25，桥梁加宽长6米，宽2米，公路足部保坎加固50立方米。</t>
  </si>
  <si>
    <t>桂溪街道</t>
  </si>
  <si>
    <t>西山村</t>
  </si>
  <si>
    <t>村内道路、村内小型农田水利设施</t>
  </si>
  <si>
    <t>基础设施建设</t>
  </si>
  <si>
    <t>1、引水渠长188米（此段有两处涵管共10米），宽0.65米，深0.5米；2、修建排水沟长63.5米（此段有4米涵管、一处塌方范围12米长4米高的土方），内空尺寸净宽0.7米，深0.7米，底板厚0.2米；3、修建月牙潭挡护墙长度34.5米，深0.5米，宽0.8米；4、修建园路长37.5米，宽1.5米，厚0.12米；5、秦家岭休闲广场长22.5m，宽11米，板厚0.15米、休闲椅子4个；6、太阳能路灯24套，灯带85米；7、露台，钢筋混凝土基础梁，钢筋混凝土基础梁，槽钢架子，防腐木露台，栏杆长6米、宽3米；8、水井泵房，长3米、宽2.5米，2.5米。</t>
  </si>
  <si>
    <t>挖沟槽石方229.46元/立方混凝土浇筑1219.28元/平方米太阳能路灯5000元/套</t>
  </si>
  <si>
    <t>村内小型农田水利设施、村容村貌改造</t>
  </si>
  <si>
    <t>1、生活水池及输水管，水池边长（净空）为8米正方形，池深3.5米，容积为224立方米，铺设输水管1200米；2、董大二大水池进行维修加固，水池直径23.5米，周长78米，池深3.6米；3、龙洞门水池及停车场栏杆，水池栏杆81米，停车场栏杆34米；4、新建龙洞门公路及水池挡土墙长215米，挡土墙平均高0.8米，厚0.25米，沟底宽0.3米;5、绿化、美化、公路及广场，绿化、美化公路213米，花台宽1米，广场绿化美化357平方米。</t>
  </si>
  <si>
    <t>钢筋混凝土1180元/立方米；地砖255元/ 平方米；水管15元/米；绿化、美化320元/平方米。</t>
  </si>
  <si>
    <t>太平镇</t>
  </si>
  <si>
    <t>松花社区</t>
  </si>
  <si>
    <t>松花社区7组牡丹园大门口处到太平镇水厂村级道路硬化：长3.5公里、宽6米、厚20厘米；修建涵洞2个；修建路沿3.5公里；修建堡坎300立方米。</t>
  </si>
  <si>
    <t>550元/立方米</t>
  </si>
  <si>
    <t>新华村</t>
  </si>
  <si>
    <t xml:space="preserve">一、2组黄家湾丫口-黄树明坝子处新建硬化公路长120m，宽4.5m,厚0.2m；  
二、2组太平桥酒厂处-黄家湾处扩宽、硬化长1000m,宽2m,厚0.2m,（混凝土标号：C25）； 堡坎长380m,1520mm³；三、5组渝巫路欧红路口处-养猪场扩宽、硬化长1000m,宽2m,厚0.2m,（混凝土标号：C25）；堡坎 190m，760mm³。全程2.12公里。                                                             </t>
  </si>
  <si>
    <t>919.8元/米</t>
  </si>
  <si>
    <t>澄溪镇</t>
  </si>
  <si>
    <t>龙兴村</t>
  </si>
  <si>
    <t>公路硬化、扩宽</t>
  </si>
  <si>
    <t>新建生产便道路基1000米宽2米；新建路基650米，宽5.5米。新修涵管60米；条石堡坎58.61方；路面硬化长1710米，宽4.5米，厚0.2米。浇筑C25混凝土1539方。</t>
  </si>
  <si>
    <t>生产便道路基50元/米；路基14万元/公里；条石堡坎500元/方；涵管35.6/米；混凝土540元/方。</t>
  </si>
  <si>
    <t>永平镇</t>
  </si>
  <si>
    <t>光辉村</t>
  </si>
  <si>
    <t>1、在光辉村产业园区修建生产道路955米、宽3米、厚0.2米、C25</t>
  </si>
  <si>
    <t>600元/立方米）</t>
  </si>
  <si>
    <t>双堡村</t>
  </si>
  <si>
    <t>亮化工程　</t>
  </si>
  <si>
    <t>路灯安装</t>
  </si>
  <si>
    <t>太阳能路灯安装：间距40米、高6米、光源100瓦，5社南瓜院-6社廖四沟长4公里100盏，葛麻湾-7社汪家垭口1公里25盏；7社龙桥-雨顶山2.4公里60盏；2社-3社刘家大丘-4社柏林湾4公里100盏；瓦厂坪-新花村600米15盏；柏林湾-张祥-老顶冲，江湾-张有梦,11.4公里，100盏；总长22.4公里，共计400盏。</t>
  </si>
  <si>
    <t>金光村</t>
  </si>
  <si>
    <t>道路硬化:1.牛鼻岩---江家沟500米，2.鸡栖庙---旧屋坝500米，合计1000米,宽4.5米，厚0.2米，强度C25标号，共计900立方米。</t>
  </si>
  <si>
    <t>石平村</t>
  </si>
  <si>
    <t>亮化工程</t>
  </si>
  <si>
    <t>一、 1组千担岩到1组磨子湾0.48公里；二.、 1组周国胜路口到1组李家湾0.64公里；三、5组新房子到周家坝0.96公里；四、1组河背山到王字田堡0.648公里；五、2组预制场到2组桐子湾0.48公里，共计长度3.2公里，安装太阳能路灯80盏。</t>
  </si>
  <si>
    <t>砚台镇</t>
  </si>
  <si>
    <t>新渡村</t>
  </si>
  <si>
    <t>新渡3社胡家湾到徐家渡口、石良子至宋正国、草树坡至朱庆林等米路基整治250米及路面硬化1260米。宽4.5米，厚0.2公分，标号C25。</t>
  </si>
  <si>
    <t>太安村</t>
  </si>
  <si>
    <t>村内道路拓宽硬化</t>
  </si>
  <si>
    <t>公路拓宽及硬化</t>
  </si>
  <si>
    <t>太安村花椒基地产业道路部分路段扩宽硬化长1345米、路宽2米、厚度为0.2米、标号C25，采用混凝土路面结构形式等；路基扩宽长1345米，宽2米，泥石路面。</t>
  </si>
  <si>
    <t>农光村</t>
  </si>
  <si>
    <t>人行便道硬化</t>
  </si>
  <si>
    <t>人行便道建设</t>
  </si>
  <si>
    <t>1、机耕道硬化580米（宽5米，厚0.20米），进口扩宽硬化50平方米，农机集中停放处硬化140平方米；2、机耕道挖方及填方2000方。3、机耕道塌方处堡坎水泥墙面治理及路面15米钢筋硬化；4、机耕道涵洞2个；5、附属生产和人行便道50米、宽6米基础及硬化。</t>
  </si>
  <si>
    <t>580</t>
  </si>
  <si>
    <t>村内道路及硬化、扩宽</t>
  </si>
  <si>
    <t>主干道路扩宽：观山坡至高山2500米，廖坝坪至山林子冲2000米，张花滩至斜滩大桥1250米共计5.75公里，宽2米，厚度20公分。</t>
  </si>
  <si>
    <t>三溪镇</t>
  </si>
  <si>
    <t>玉溪村</t>
  </si>
  <si>
    <t>公路硬化长5800米、宽5米、厚0.2米。</t>
  </si>
  <si>
    <t>双龙村</t>
  </si>
  <si>
    <t>1-7社硬化长9326米、宽5米、厚0.2米的通组公路。</t>
  </si>
  <si>
    <t>长龙镇</t>
  </si>
  <si>
    <t>朝阳居委</t>
  </si>
  <si>
    <t>朝阳居委1组坟坝子至汪家湾到柯家湾处长550米；2组徐家湾至王家湾至韩家湾至石板湾590米；4组尹家大湾40米；5组肖家湾至舒家湾至高峰寨、喻家湾至叶家湾到尹家岩角湾处长960米；6组徐家坪至富家斗湾处长960米、7组陈家湾至小张家湾、阴嘴岩至大石板湾长320米，8组李家湾至大烂包长150米；9组张家湾至宋家湾、舒家湾至周友、曾家湾至岩角湾处长1060米；10组邱家湾至何家湾到青杠林处长480米，共计长5110米、宽4.5米、厚0.2米；砼4599立方、砼标号C25</t>
  </si>
  <si>
    <t>620元/立方米</t>
  </si>
  <si>
    <t>白家镇</t>
  </si>
  <si>
    <t>湖滨社区</t>
  </si>
  <si>
    <r>
      <rPr>
        <sz val="10"/>
        <rFont val="宋体"/>
        <charset val="134"/>
      </rPr>
      <t xml:space="preserve">
一、建设形象展示墙282m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（长5m×高2.8m×18，长10m×高3m×1）
二、创建产业文化路560m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，建设内容为：陈列馆后沿湖至塘坎，在湖畔和产业区内砌文化墙，介绍和展示各产业的情况（每处长10m×高2.8m），共修建20处。
三、陈列馆外环境改造126m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，建设内容为：整修墙面，粉刷墙体（每处长15m×高2.8m），共3处。
四、民俗文化湾建设112m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，建设内容为：在湾落的空闲地建墙体，展示和介绍本地民风民俗，（每处长8m×高2.8m），共5处
五、劳模文化园区标识塔建设160m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（高8m×宽5m×厚4m）。</t>
    </r>
  </si>
  <si>
    <t>建设形象展示墙、创建产业文化路、陈列馆外环境改造和民俗文化湾建设的地基+墙体+盖瓦单价均为600元/平米；劳模文化园区标识塔建设1000元/平米。</t>
  </si>
  <si>
    <t>30</t>
  </si>
  <si>
    <t>70</t>
  </si>
  <si>
    <t>2870</t>
  </si>
  <si>
    <t>曹回镇</t>
  </si>
  <si>
    <t>安山村</t>
  </si>
  <si>
    <t>水利设施</t>
  </si>
  <si>
    <t>蓄水池</t>
  </si>
  <si>
    <t>4社蓄水池：1、修整蓄水池堡坎长68米、高6米厚1.2米  2、硬化蓄水池边道路长265米、宽2米、厚度0.2米  3、硬化蓄水池迎水面长265米、均高4米，厚0.1米   4、修整、硬化蓄水池基脚长265米、高0.5米，厚0.5米。</t>
  </si>
  <si>
    <t>602元/立方米</t>
  </si>
  <si>
    <t>24000立方米</t>
  </si>
  <si>
    <t>徐白村</t>
  </si>
  <si>
    <t>1.基开挖、扩宽、普碎石，长3800米，宽3米，2.挡墙堡坎，混凝土挡墙、堡坎，预计500方，砼C20，3.混凝土硬化长度3800米，2米宽，0.2米厚。</t>
  </si>
  <si>
    <t>路基扩宽250元/米；公里、堡坎硬化500元/立方米</t>
  </si>
  <si>
    <t>小计</t>
  </si>
  <si>
    <t>（市级补助）一、村级道路和公益事业</t>
  </si>
  <si>
    <t>包家镇</t>
  </si>
  <si>
    <t>陆箭村</t>
  </si>
  <si>
    <t>陆箭村拟在陆箭9社斑竹砍至大湾公路硬化4.5米（全长1500米），厚0.2米道路；标号C25，浇筑混凝土900方。。</t>
  </si>
  <si>
    <t>513/米</t>
  </si>
  <si>
    <t>高峰镇</t>
  </si>
  <si>
    <t>大井村</t>
  </si>
  <si>
    <t>基础设施</t>
  </si>
  <si>
    <t xml:space="preserve"> 1、修复杨家坡提灌站：现浇砼一口长4.5米，宽2米，深2米的进水池；修建砖砌一间长3米，宽2米，高3米的泵房；安装一台9KW潜水泵（三相）和控制箱；安装PEC（Φ80）管长200米（包括镇礅、开挖和回填）；新建砖砌长150米、宽0.6米、高0.6米的明渠（包括开挖）。 2、修复大井村损坏村级道路：道路破损23处，总长700米。先清除已破损路面，再用C25砼回填；3、 大堰塔靓化：土石方开挖、外运150米3；景观造型、小品(玻璃钢材质）和绿化150米2；塔身白色、橙色和红色饰面453米。                  </t>
  </si>
  <si>
    <t>1700元/盏；1180元/平方米（进水池），4565元/平方米（泵房），377元/米（泵、管道、明渠）；553.5元/平方米（道路修复）；42元/平方米（开挖和外运）；500元/平方米（喷漆、彩绘）、800元/平方米（景观造型、小品和绿化）</t>
  </si>
  <si>
    <t>坪山镇</t>
  </si>
  <si>
    <t>旭东村</t>
  </si>
  <si>
    <t>1、拓宽路段：第一段五中学校——青杠林，全长7040米（其中有4040米需拓宽1米，3000米需拓1.5米）；第二段豌豆堡—蓝家湾1420米（需拓宽2米）；第三段十块田—龙亭坝880米（需拓宽2米）；合计9340米。2、修建堡坎2416米，1.5米高。</t>
  </si>
  <si>
    <t>820元/立方米</t>
  </si>
  <si>
    <t>裴兴镇</t>
  </si>
  <si>
    <t>上水村</t>
  </si>
  <si>
    <t>上水入户公路硬化。一社白阳偏-夏万均养殖场、750米；二社罗兴志6人、398米；二社李国方6人、276米；三社张开洪5人、298米；四社张中幸5人、98米；共硬化公路1820米，宽4.5米，厚为0.2米，水泥标号C25。</t>
  </si>
  <si>
    <t>500元/米</t>
  </si>
  <si>
    <t>新宝村</t>
  </si>
  <si>
    <t>1.新宝1社刘碧兰处30m、胡大汉处30m；2.新宝2社吴顺安至丰都界550m；3.新宝3社小石堡至胡开基处350m、胡开明处20m、汤中金处50m；4.新宝4社大麦地至徐世茂处350m；5.新宝5社余金华处180m；6.新宝6社胡淑华处40m、王成会出50m、徐福昌处40m，以上总长为1.8公里公路硬化，宽4.5米，厚0.2米，浇筑C25混凝土。</t>
  </si>
  <si>
    <t>220元/米</t>
  </si>
  <si>
    <t>沙河乡</t>
  </si>
  <si>
    <t>安全村</t>
  </si>
  <si>
    <t>1.村级道路硬化加宽,c25，宽1.5米，长2035米，高0.2米；2.裁种月季1756株。</t>
  </si>
  <si>
    <t>沙河社区</t>
  </si>
  <si>
    <t>村级道路扩宽及硬化</t>
  </si>
  <si>
    <t>村级道路扩宽硬化，C25混凝土3500米，宽2米，厚0.2米，混凝土方量1400方。</t>
  </si>
  <si>
    <t>长久村</t>
  </si>
  <si>
    <t>产业道路及硬化</t>
  </si>
  <si>
    <t>建4社半岛至1社龙桥，长340米、宽7米、厚0.2米；砼476立方，砼标号C25。</t>
  </si>
  <si>
    <t>五洞镇</t>
  </si>
  <si>
    <t>月江村</t>
  </si>
  <si>
    <t>1、李花源景区长廊维修：长30.6m、宽4m，高4.5m,体积550.8㎥。2、新建生产便道：长100米、宽4.5米，厚0.2米。C20。3、新建机耕道：长650米、宽3米、厚0.2米，C20。4、砖砌花台：长24米，宽1米。5、硬化坝子：长13米、宽6.3米;长13米、宽4米，厚0.1米，C20。6、新栽植绿化及美化植物1000株。7、整修蓄水池3口，每口300㎥。8、新安装乡村振兴宣传牌3块。</t>
  </si>
  <si>
    <t>普顺镇</t>
  </si>
  <si>
    <t>跃进村</t>
  </si>
  <si>
    <t>跃进村1组陈明文至朱世田、陈明文至朱权；跃进村2组罗家坝丫口至陈贵财、罗家坝丫口至李明英处、徐加六岔路口至朱世权地坝、胡明发路口至胡明发地坝；跃进村3组谢家坝岔路口至熊家湾、晏兴德丫口至欧云金湾、新村桥头至汤家湾、新村桥头至胡太淑地坝；跃进村4组王家湾岔路口至李家湾、李中恩旁边至王开华处、樊家湾当门至樊家明处、王英太岔路口至李中益地坝、朱世建岔路口至曾家湾；跃进村5组龙溪河产业大道岔路口至中湾地坝；跃进村6组药园岔路口至燕子窝、沿山路朱瑞清岔路口至朱光荣地坝；跃进村7组邱家丫口岔路口至刘家新湾、沿山路岔路口至谷永凡地坝、邱家上湾至邱家下湾、张庆龙岔路口至朱家湾；跃进村8组河坝至卓达明湾、汤家湾岔路口至朱银明湾的通社路和通湾路，硬化4.5米宽，0.2米厚、共计长3500米，标号C25。</t>
  </si>
  <si>
    <t>1.硬化550元/立方米；2.硬化4.5米宽的路基路基35元/米。</t>
  </si>
  <si>
    <t>周嘉镇</t>
  </si>
  <si>
    <t>胜利村</t>
  </si>
  <si>
    <t>村内
道路　</t>
  </si>
  <si>
    <r>
      <rPr>
        <sz val="10"/>
        <rFont val="宋体"/>
        <charset val="134"/>
      </rPr>
      <t>胜利六社曹家垭口至桂林湾</t>
    </r>
    <r>
      <rPr>
        <sz val="10"/>
        <rFont val="宋体"/>
        <charset val="0"/>
      </rPr>
      <t>1488</t>
    </r>
    <r>
      <rPr>
        <sz val="10"/>
        <rFont val="宋体"/>
        <charset val="134"/>
      </rPr>
      <t>米</t>
    </r>
    <r>
      <rPr>
        <sz val="10"/>
        <rFont val="宋体"/>
        <charset val="0"/>
      </rPr>
      <t>,</t>
    </r>
    <r>
      <rPr>
        <sz val="10"/>
        <rFont val="宋体"/>
        <charset val="134"/>
      </rPr>
      <t>路基宽</t>
    </r>
    <r>
      <rPr>
        <sz val="10"/>
        <rFont val="宋体"/>
        <charset val="0"/>
      </rPr>
      <t>5</t>
    </r>
    <r>
      <rPr>
        <sz val="10"/>
        <rFont val="宋体"/>
        <charset val="134"/>
      </rPr>
      <t>米，路面宽</t>
    </r>
    <r>
      <rPr>
        <sz val="10"/>
        <rFont val="宋体"/>
        <charset val="0"/>
      </rPr>
      <t>4.5</t>
    </r>
    <r>
      <rPr>
        <sz val="10"/>
        <rFont val="宋体"/>
        <charset val="134"/>
      </rPr>
      <t>米，厚</t>
    </r>
    <r>
      <rPr>
        <sz val="10"/>
        <rFont val="宋体"/>
        <charset val="0"/>
      </rPr>
      <t>0.2</t>
    </r>
    <r>
      <rPr>
        <sz val="10"/>
        <rFont val="宋体"/>
        <charset val="134"/>
      </rPr>
      <t>米。</t>
    </r>
    <r>
      <rPr>
        <sz val="10"/>
        <rFont val="宋体"/>
        <charset val="0"/>
      </rPr>
      <t>C25</t>
    </r>
    <r>
      <rPr>
        <sz val="10"/>
        <rFont val="宋体"/>
        <charset val="134"/>
      </rPr>
      <t>水泥硬化标准，共约1339.2方。路基土石方约788方，路基片碎石摊铺约830方。</t>
    </r>
  </si>
  <si>
    <t>611元/立方米</t>
  </si>
  <si>
    <t>骑龙村</t>
  </si>
  <si>
    <t>骑龙村踏水桥至观音洞再至踏水桥长1800米，宽3米，厚0.2米；路基长1800米，宽4米（含片石、碎石头）；避险平台共144平方米</t>
  </si>
  <si>
    <t>路面530元/立方米；路基31.75/平方米；避险平台530/立方米</t>
  </si>
  <si>
    <t>永安镇</t>
  </si>
  <si>
    <t>双桥村</t>
  </si>
  <si>
    <t>安装太阳能路灯</t>
  </si>
  <si>
    <t>永安镇双桥村从永安街道至观音岩2200米，鱼鳅滩大桥至万年桥3400米，共计5600米,安装太阳能路灯200盏。</t>
  </si>
  <si>
    <t>石坎村</t>
  </si>
  <si>
    <t>永安镇石坎村李福文至尹家湾4400米，岔路口到胡序琼600米，全长5000米，安装太阳能路灯200盏。</t>
  </si>
  <si>
    <t>鱼龙村</t>
  </si>
  <si>
    <t>鱼龙村6组胡永贵至胡永明处157米，胡永贵至胡永江27米，彭克珍到岔路口61米，岔路口至刘泽全22米，岔路口至胡定渠53米，2社朝房湾至胡中余50米，全长370米，宽4.5米，厚0.2米生产生活便道。浇筑混凝土333方，标号C20。</t>
  </si>
  <si>
    <t>杠家镇</t>
  </si>
  <si>
    <t>花园村</t>
  </si>
  <si>
    <t>建设晚柚产业大道长600米，宽7米；晚柚产业观景平台1200平方米。</t>
  </si>
  <si>
    <t>500-330</t>
  </si>
  <si>
    <t>福泉村</t>
  </si>
  <si>
    <t>休闲广场</t>
  </si>
  <si>
    <t>在便民服务中心新建1000平方米法治文化广场，详细建设内容：1、基础场平建设2800立方米；2、广场硬化1000平方米；3、铺设大理石1000平方米；4、路灯安装：6盏，5、绿化200平方米。</t>
  </si>
  <si>
    <t>600元/平方米</t>
  </si>
  <si>
    <t>团石村</t>
  </si>
  <si>
    <t>拟硬化白家镇团石村1、2、3、4、5组生产便道，1组113米、2组229米、3组297米、4组196米、5组915米，全长共计1750m；便道设计硬化路面宽均为3.0m，结构为20cm厚C25砼面层+5cm碎石找平层+整平夯实路基。</t>
  </si>
  <si>
    <t>公路硬化（3m*0.2mC25)35万元/公里，铺设路基3.5万元/公里，挖路基4.5万元/公里</t>
  </si>
  <si>
    <t>2349</t>
  </si>
  <si>
    <t>鹤游镇</t>
  </si>
  <si>
    <t>金钱村</t>
  </si>
  <si>
    <t xml:space="preserve">1、水厂路口至游房沟400米、斑竹林至游正江320米、吴仕兵至孙朝清处398米、吴方迁至孔凡文50米、冯朝香至吴召怀130米、邬小利至简阳山坪塘309米、新屋嘴至马家下塘300米，5组325米、6组115米，合计2347米，宽度4.5米、厚度0.2米；2、芭蕉树至花土塆需路基整修和扩宽1米后硬化820米，宽度1米，厚度0.2米，，以上道路硬化和路基整修扩宽长度共计2727米 。    </t>
  </si>
  <si>
    <t>长坡村</t>
  </si>
  <si>
    <t>1、游来军公路硬化，0.015公里，龚述文公路硬化0.04公里，余传伦公里硬化0.05公里，，孙朝中硬化公里0.05公里，刘显波公路硬化0.2公里，小冲沟公路硬化0.23公里，黎开兵公路硬化0.16公里，杨大利公路硬化0.05公里，小计：0.89公里，标准：宽4.5米，厚0.2米，混凝土标号c25。2、修建涵洞6个，长6米，高0.5米，水泥管。</t>
  </si>
  <si>
    <t>801元/立方米</t>
  </si>
  <si>
    <t>二、生产生活便道建设</t>
  </si>
  <si>
    <t>十路村</t>
  </si>
  <si>
    <t>2组华家湾100米，3组叶家湾200米，4组官屋脊200米，合计500米。宽1.3米，厚0.1米，混凝土C20。</t>
  </si>
  <si>
    <t>1组曾建国家至王明祥家100米，2组观音阁至吴泽英湾和鄢同明家至砖房子共计600米，3组高阶沿后背至中儒贵处和李明富至李明成处共计200米，4组罗家湾至秀沙湾和罗家湾至狮子湾共计600米，合计1500米。宽1.3米，厚0.1米，混凝土C20。</t>
  </si>
  <si>
    <t>文毕社区</t>
  </si>
  <si>
    <t>塘坎湾至四官坟200米，高速路涵洞至皮家湾160米，高速路涵洞至新房子湾140米，合计500米。宽1.3米，厚0.1米，混凝土C20。</t>
  </si>
  <si>
    <t>群山村</t>
  </si>
  <si>
    <t>八四厂至兴侬寨2000米，山顶上至白岩沟300米，合计2300米。宽1.3米，厚0.1米，混凝土C20。</t>
  </si>
  <si>
    <t>天马社区</t>
  </si>
  <si>
    <t>2组黄国建房屋旁至高山坡1000米。宽1.3米，厚0.1米，混凝土C20。</t>
  </si>
  <si>
    <t>卧龙村</t>
  </si>
  <si>
    <t>6组易勇果园生产便道500米， 6组蔬菜基地生产便道800米，宽1.3米，厚0.1米，混凝土C20。</t>
  </si>
  <si>
    <t>李园生态农业家庭农场2000米，鑫晟泽农业开发有限公司3000米，大毛坪专业合作社2540米。宽1.3米，厚0.1米，混凝土C20。</t>
  </si>
  <si>
    <t>胜利社区</t>
  </si>
  <si>
    <t>6组皮家弯至大屋山1200米，宽1.3米，厚0.1米，混凝土C20。</t>
  </si>
  <si>
    <t>大雷村</t>
  </si>
  <si>
    <t>5组长岭岗猪场周围300米，宽1.3米，厚0.1米，混凝土C20。</t>
  </si>
  <si>
    <t>石塔坡果园区域700米，宽1.3米，厚0.1米，混凝土C20。</t>
  </si>
  <si>
    <t>民心社区</t>
  </si>
  <si>
    <t>重庆市垫江县果之园农业发展有限公司民心社区5组、6组围子坡、乌龟山、江家山、学堂坡1700米。宽1.3米，厚0.1米，混凝土C20。</t>
  </si>
  <si>
    <t>高兴村</t>
  </si>
  <si>
    <t>1组面馆弯至大石塔堰塘80米，1组在丫口至江家湾280米，宽1.3米，厚0.1米，混凝土C20。</t>
  </si>
  <si>
    <t>桂花村</t>
  </si>
  <si>
    <t>1组黄桃园3000米，宽1.3米，厚0.1米，混凝土C20。</t>
  </si>
  <si>
    <t>仁和村</t>
  </si>
  <si>
    <t>4组高号棚坡至大堰塘500米，4组福尔坡600米，5组高坡400米，6组印冲至观顶破500米。宽1.3米，厚0.1米，混凝土C20。</t>
  </si>
  <si>
    <t>1社村公路至玫瑰园1000米，宽1.3米，厚0.1米，混凝土C20。</t>
  </si>
  <si>
    <t>前进村</t>
  </si>
  <si>
    <t>6组王家坡至岩嘴至秦家丫口1100米，7组团坡儿至肖生湾至高花楼1100米，鹞子沟至井秋田200米，合计2400米。宽1.3米，厚0.1米，混凝土C20。</t>
  </si>
  <si>
    <t>七桥村</t>
  </si>
  <si>
    <t>刘家塆至朱担坵1700米，陈家塆至曾家冲150米，李家塆至田家塆280米，邱世云至华光权70米， 新龙塆至提灌站100米。宽1.3米，厚0.1米，混凝土C20。</t>
  </si>
  <si>
    <t>南印村</t>
  </si>
  <si>
    <t>龚世荣家到董长青家1094米，大田角到董长安210米，董长青对门坡310米，大田角到唐丫口450米，大田角到罗家湾420米，煤厂到潘昌全470米，煤厂到董泽万76米，大田角到龚建明170米，胡家湾到安上湾540米，安上湾到垃圾公路200米陈大华到胡正碧60米。宽1.3米，厚0.1米，混凝土C20。</t>
  </si>
  <si>
    <t>2组董泽贵至赵家冲400米，3组李万碧至王家湾卓皮四400米，樱花世界至刘家大湾周围2000米，4组新龙湾至土桥湾100米，4组李锦成至大水凼水沟100米，宽1.3米，厚0.1米，混凝土C20</t>
  </si>
  <si>
    <t>群丰村</t>
  </si>
  <si>
    <t>1、2组广家沟水库至高湾生产生活便道长1700米，4、5社居民点至高草坪1600米，3组高岩丘至陶家大湾、石塔榜1700米。宽1.5米、厚0.1米，混凝土C20。</t>
  </si>
  <si>
    <t>高安镇</t>
  </si>
  <si>
    <t>三五村</t>
  </si>
  <si>
    <t>从张德明处起到罗德平家厨房处一共280米，邹妹到张五家岔路10米，从李六到吴四家40米，岔路到吴吉元家30米，从吴红到王家冲170米，从罗德平家斑竹林到蓝金坝120米 。 宽1.3米，厚0.1米，混凝土C20。</t>
  </si>
  <si>
    <t>高东村</t>
  </si>
  <si>
    <t>1组熊文荣40米，2社汪贵华90米、汪友道40米、汪友林20米、汪友昌30米、汪朝成100米，8组向吉玉180米、向安荣30米，7组汪兵20米，5组周奉才130米，3组李洪50米、昌正权30米、张国汝40米、昌正红50米。宽1.3米以上，厚度0.1米以上，混凝土C20以上。</t>
  </si>
  <si>
    <t>新溪村</t>
  </si>
  <si>
    <t>3组张龙达、张建富处35米，4组朱定文处15米，5组黄应文处28米，黄厚良处12米，董代禄处85米，况德乾处62米，古国良处27米，7组姜万友处20米，姜万中处56米。宽1.3米以上，厚度0.1米以上，混凝土C20以上。</t>
  </si>
  <si>
    <t>协合村</t>
  </si>
  <si>
    <t>周小华至谭平处25米、周开荣至谭春64米、谭平背后至周开兵20米、谭平至谭建华20米、水泥路至陈财处30米、水泥路至李贤碧50米，钟兴元至江朝廷60米、刘顺全处20米、邓光才至刘元太30米，宽3米，厚0.15米，混凝土C20，邓光银厕所处至邓光学25米，宽2米，厚0.15米，混凝土C20，堰沟公路至周克明26米、水泥路至谭正元50米，宽2.5米，二社谭正林处90米，宽4米，厚0.15米，混凝土C20。</t>
  </si>
  <si>
    <t>长龙村</t>
  </si>
  <si>
    <t>王泽荣至皮治全200米，皮广龙至周少华300米，汪前章至刘平70米，汪有明背后至汪有明90米。 宽1.3米，厚0.1米，混凝土C20。</t>
  </si>
  <si>
    <t>龙田村</t>
  </si>
  <si>
    <t>3组岩角湾至6组周家湾280米宽1.3米，厚0.1米，混凝土C20。</t>
  </si>
  <si>
    <t>彭家湾－龙桥湖600米，高寒元至左家沟400米，长久小学校至边边滩500米，桂花井至半截河沟长久段600米，关口渡桥至刘应平当头600米，关口渡桥至邓家湾550米，宽1.3米，厚0.1米，混凝土C20。</t>
  </si>
  <si>
    <t>龙安村</t>
  </si>
  <si>
    <t>余朝成至杨家大湾1000米，宽1.3米，厚0.1米，混凝土C20。</t>
  </si>
  <si>
    <t>6组社级路到杨百华处7O米，宽2米，厚0.1米，尹家琴至尹家富处100米，社级路到何玉碧处150米，杨百友至社级路处180米，王福明至郑先碧处200米，龚云华处至贺洪明处160米，宽1.3米，厚0.1米，混凝土C20。</t>
  </si>
  <si>
    <t>鲜花村</t>
  </si>
  <si>
    <t>5社盛国兴至盛治国处生产生活便道长400米，5社洪文贞处至石口湾500米，5社洪文贞至萝卜山400米，5社盛国发至盛明均处700米，5社盛德平至6社洪治文2400米，厚0.1米，混凝土C20。</t>
  </si>
  <si>
    <t>秋桥社区</t>
  </si>
  <si>
    <t>1组卧石桥至石家坝510米，广场至新桥500米，宽4.5米，厚0.2米。大坡至鱼塘590米，宽3米，厚0.2米。3社大坝至徐元寿760米，4组黄进渊至陈国林250米， 4组箭坎至田坎350米，宽2.5米，厚0.15米。5组凤黄湾至堰塘300米，寿冲湾至垭口340米，宽1.3米，厚0.1米，混凝土C20</t>
  </si>
  <si>
    <t>尖岩村</t>
  </si>
  <si>
    <t>兰丫邱至庙门前100米，李仁发至号鹏坡245米，李仁发至柏林湾80米，冉正平处至王家寨345米，冉正元至冉超250米，冉瑞明至汤贤明处440米，汤贤明至红砖厂130米，冉家垫子至罗汉坟310米，冉正权至张家坡100米。共计：2000米。宽2米，厚0.1米，混凝土C20。</t>
  </si>
  <si>
    <t>合计</t>
  </si>
  <si>
    <t>二、美丽乡村建设</t>
  </si>
  <si>
    <t>村容村貌</t>
  </si>
  <si>
    <t>美丽乡村</t>
  </si>
  <si>
    <t>（1）机耕道硬化：长度1500米，宽度3米，厚度20公分，硬化强度C25标号。（2）花台新建;长200米，高0.6米，用青砖砌并造型，回填篱笆(含绿化）。（3）绿化带栽植：5公分桂花树800株、20公分桂花树20株、红叶石楠1000株、五彩桂1000株；（4）新建休闲亭3个、4米大/个，材料不朽木；（5）步行道850平方米，用青石板填，厚度2公分，规格300*600公分，砖面拉防滑条（含基础）；（6）排方高6米，宽4米，共3处。</t>
  </si>
  <si>
    <t>600元/立方米、26元/株、5000元/株、255元/米、4万元/个/、230元/平方米</t>
  </si>
  <si>
    <t>美丽乡村建设</t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</si>
  <si>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社龙桥湾实施农房美化提升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户、庭院美化提升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户、休闲场地建设</t>
    </r>
    <r>
      <rPr>
        <sz val="10"/>
        <rFont val="Times New Roman"/>
        <charset val="134"/>
      </rPr>
      <t>400</t>
    </r>
    <r>
      <rPr>
        <sz val="10"/>
        <rFont val="方正仿宋_GBK"/>
        <charset val="134"/>
      </rPr>
      <t>平方米、休闲步道建设</t>
    </r>
    <r>
      <rPr>
        <sz val="10"/>
        <rFont val="Times New Roman"/>
        <charset val="134"/>
      </rPr>
      <t>1000</t>
    </r>
    <r>
      <rPr>
        <sz val="10"/>
        <rFont val="方正仿宋_GBK"/>
        <charset val="134"/>
      </rPr>
      <t>米。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</si>
</sst>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);[Red]\(0.00\)"/>
    <numFmt numFmtId="178" formatCode="0.000_);[Red]\(0.000\)"/>
    <numFmt numFmtId="179" formatCode="0_);[Red]\(0\)"/>
    <numFmt numFmtId="180" formatCode="0.00_ "/>
  </numFmts>
  <fonts count="5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  <scheme val="minor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b/>
      <sz val="16"/>
      <name val="华文中宋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仿宋_GB2312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22"/>
      <name val="华文中宋"/>
      <charset val="134"/>
    </font>
    <font>
      <sz val="10"/>
      <color theme="1"/>
      <name val="仿宋_GB2312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0"/>
      <name val="微软雅黑"/>
      <charset val="134"/>
    </font>
    <font>
      <vertAlign val="superscript"/>
      <sz val="10"/>
      <name val="宋体"/>
      <charset val="134"/>
    </font>
    <font>
      <sz val="10"/>
      <name val="宋体"/>
      <charset val="0"/>
    </font>
    <font>
      <sz val="10"/>
      <name val="方正仿宋_GBK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3" fillId="1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44" fillId="8" borderId="17" applyNumberFormat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0" borderId="0"/>
    <xf numFmtId="0" fontId="1" fillId="0" borderId="0">
      <alignment vertical="center"/>
    </xf>
  </cellStyleXfs>
  <cellXfs count="20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Border="1">
      <alignment vertical="center"/>
    </xf>
    <xf numFmtId="0" fontId="10" fillId="0" borderId="2" xfId="51" applyFont="1" applyFill="1" applyBorder="1" applyAlignment="1">
      <alignment horizontal="center" vertical="center" wrapText="1"/>
    </xf>
    <xf numFmtId="0" fontId="10" fillId="0" borderId="3" xfId="5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4" xfId="51" applyFont="1" applyFill="1" applyBorder="1" applyAlignment="1">
      <alignment horizontal="center" vertical="center"/>
    </xf>
    <xf numFmtId="0" fontId="12" fillId="0" borderId="5" xfId="51" applyFont="1" applyFill="1" applyBorder="1" applyAlignment="1">
      <alignment horizontal="center" vertical="center"/>
    </xf>
    <xf numFmtId="0" fontId="8" fillId="0" borderId="6" xfId="51" applyFont="1" applyFill="1" applyBorder="1" applyAlignment="1">
      <alignment vertical="center"/>
    </xf>
    <xf numFmtId="0" fontId="8" fillId="0" borderId="7" xfId="5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8" fillId="0" borderId="8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8" fillId="3" borderId="1" xfId="5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8" fillId="0" borderId="5" xfId="5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4" borderId="7" xfId="51" applyFont="1" applyFill="1" applyBorder="1" applyAlignment="1">
      <alignment horizontal="center" vertical="center" wrapText="1"/>
    </xf>
    <xf numFmtId="0" fontId="2" fillId="4" borderId="1" xfId="51" applyFont="1" applyFill="1" applyBorder="1" applyAlignment="1">
      <alignment horizontal="center" vertical="center" wrapText="1"/>
    </xf>
    <xf numFmtId="0" fontId="4" fillId="4" borderId="1" xfId="5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4" borderId="9" xfId="51" applyFont="1" applyFill="1" applyBorder="1" applyAlignment="1">
      <alignment horizontal="center" vertical="center" wrapText="1"/>
    </xf>
    <xf numFmtId="0" fontId="2" fillId="4" borderId="1" xfId="5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51" applyNumberFormat="1" applyFont="1" applyFill="1" applyBorder="1" applyAlignment="1">
      <alignment vertical="center" wrapText="1"/>
    </xf>
    <xf numFmtId="0" fontId="2" fillId="0" borderId="1" xfId="51" applyFont="1" applyFill="1" applyBorder="1" applyAlignment="1">
      <alignment horizontal="center" vertical="center"/>
    </xf>
    <xf numFmtId="0" fontId="16" fillId="0" borderId="1" xfId="51" applyFont="1" applyFill="1" applyBorder="1" applyAlignment="1">
      <alignment horizontal="center" vertical="center"/>
    </xf>
    <xf numFmtId="0" fontId="2" fillId="4" borderId="8" xfId="51" applyFont="1" applyFill="1" applyBorder="1" applyAlignment="1">
      <alignment horizontal="center" vertical="center" wrapText="1"/>
    </xf>
    <xf numFmtId="0" fontId="4" fillId="4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6" fillId="0" borderId="1" xfId="5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3" borderId="1" xfId="51" applyFont="1" applyFill="1" applyBorder="1" applyAlignment="1">
      <alignment horizontal="center" vertical="center" wrapText="1"/>
    </xf>
    <xf numFmtId="0" fontId="2" fillId="3" borderId="1" xfId="51" applyNumberFormat="1" applyFont="1" applyFill="1" applyBorder="1" applyAlignment="1">
      <alignment horizontal="center" vertical="center" wrapText="1"/>
    </xf>
    <xf numFmtId="0" fontId="2" fillId="3" borderId="1" xfId="5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left" vertical="center" wrapText="1"/>
    </xf>
    <xf numFmtId="0" fontId="2" fillId="0" borderId="7" xfId="51" applyFont="1" applyFill="1" applyBorder="1" applyAlignment="1">
      <alignment horizontal="center" vertical="center" wrapText="1"/>
    </xf>
    <xf numFmtId="0" fontId="2" fillId="0" borderId="9" xfId="51" applyFont="1" applyFill="1" applyBorder="1" applyAlignment="1">
      <alignment horizontal="center" vertical="center" wrapText="1"/>
    </xf>
    <xf numFmtId="49" fontId="2" fillId="3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5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justify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4" borderId="1" xfId="5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177" fontId="2" fillId="0" borderId="1" xfId="5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49" fontId="2" fillId="3" borderId="1" xfId="51" applyNumberFormat="1" applyFont="1" applyFill="1" applyBorder="1" applyAlignment="1">
      <alignment vertical="center" wrapText="1"/>
    </xf>
    <xf numFmtId="0" fontId="2" fillId="0" borderId="1" xfId="51" applyFont="1" applyFill="1" applyBorder="1" applyAlignment="1">
      <alignment horizontal="justify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>
      <alignment vertical="center"/>
    </xf>
    <xf numFmtId="0" fontId="20" fillId="0" borderId="7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1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" fillId="4" borderId="1" xfId="51" applyFont="1" applyFill="1" applyBorder="1" applyAlignment="1">
      <alignment vertical="center" wrapText="1"/>
    </xf>
    <xf numFmtId="0" fontId="2" fillId="0" borderId="1" xfId="48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44" applyFont="1" applyFill="1" applyBorder="1" applyAlignment="1">
      <alignment horizontal="center" vertical="center" wrapText="1"/>
    </xf>
    <xf numFmtId="0" fontId="2" fillId="4" borderId="1" xfId="51" applyFont="1" applyFill="1" applyBorder="1" applyAlignment="1" applyProtection="1">
      <alignment horizontal="center" vertical="center" wrapText="1"/>
    </xf>
    <xf numFmtId="49" fontId="2" fillId="3" borderId="1" xfId="51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/>
    </xf>
    <xf numFmtId="178" fontId="23" fillId="2" borderId="1" xfId="51" applyNumberFormat="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0" fillId="0" borderId="11" xfId="51" applyFont="1" applyFill="1" applyBorder="1" applyAlignment="1">
      <alignment horizontal="center" vertical="center" wrapText="1"/>
    </xf>
    <xf numFmtId="0" fontId="23" fillId="0" borderId="1" xfId="51" applyFont="1" applyFill="1" applyBorder="1" applyAlignment="1">
      <alignment horizontal="center" vertical="center" wrapText="1"/>
    </xf>
    <xf numFmtId="0" fontId="8" fillId="0" borderId="6" xfId="5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26" fillId="0" borderId="0" xfId="51" applyFont="1" applyFill="1" applyBorder="1" applyAlignment="1">
      <alignment vertical="center" wrapText="1"/>
    </xf>
    <xf numFmtId="0" fontId="8" fillId="0" borderId="0" xfId="51" applyFont="1" applyFill="1" applyBorder="1" applyAlignment="1">
      <alignment vertical="center"/>
    </xf>
    <xf numFmtId="0" fontId="8" fillId="0" borderId="0" xfId="51" applyFont="1" applyFill="1" applyBorder="1" applyAlignment="1">
      <alignment vertical="center" wrapText="1"/>
    </xf>
    <xf numFmtId="0" fontId="2" fillId="4" borderId="11" xfId="51" applyFont="1" applyFill="1" applyBorder="1" applyAlignment="1">
      <alignment horizontal="center" vertical="center" wrapText="1"/>
    </xf>
    <xf numFmtId="9" fontId="2" fillId="4" borderId="1" xfId="51" applyNumberFormat="1" applyFont="1" applyFill="1" applyBorder="1" applyAlignment="1">
      <alignment horizontal="center" vertical="center" wrapText="1"/>
    </xf>
    <xf numFmtId="9" fontId="4" fillId="4" borderId="1" xfId="51" applyNumberFormat="1" applyFont="1" applyFill="1" applyBorder="1" applyAlignment="1">
      <alignment horizontal="center" vertical="center" wrapText="1"/>
    </xf>
    <xf numFmtId="49" fontId="2" fillId="4" borderId="1" xfId="51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4" borderId="1" xfId="51" applyNumberFormat="1" applyFont="1" applyFill="1" applyBorder="1" applyAlignment="1">
      <alignment horizontal="center" vertical="center" wrapText="1"/>
    </xf>
    <xf numFmtId="0" fontId="24" fillId="4" borderId="1" xfId="5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9" fontId="2" fillId="3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3" fillId="0" borderId="7" xfId="51" applyFont="1" applyFill="1" applyBorder="1" applyAlignment="1">
      <alignment horizontal="center" vertical="center" wrapText="1"/>
    </xf>
    <xf numFmtId="0" fontId="23" fillId="0" borderId="9" xfId="51" applyFont="1" applyFill="1" applyBorder="1" applyAlignment="1">
      <alignment horizontal="center" vertical="center" wrapText="1"/>
    </xf>
    <xf numFmtId="0" fontId="21" fillId="0" borderId="1" xfId="51" applyNumberFormat="1" applyFont="1" applyFill="1" applyBorder="1" applyAlignment="1" applyProtection="1">
      <alignment horizontal="center" vertical="center" wrapText="1"/>
    </xf>
    <xf numFmtId="0" fontId="27" fillId="0" borderId="1" xfId="5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22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2" fillId="3" borderId="1" xfId="44" applyFont="1" applyFill="1" applyBorder="1" applyAlignment="1">
      <alignment horizontal="center" vertical="center" wrapText="1"/>
    </xf>
    <xf numFmtId="3" fontId="2" fillId="4" borderId="1" xfId="5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8" fillId="0" borderId="4" xfId="5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3" fillId="0" borderId="10" xfId="5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80" fontId="2" fillId="4" borderId="1" xfId="5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9" fontId="23" fillId="0" borderId="9" xfId="51" applyNumberFormat="1" applyFont="1" applyFill="1" applyBorder="1" applyAlignment="1">
      <alignment horizontal="center" vertical="center" wrapText="1"/>
    </xf>
    <xf numFmtId="179" fontId="23" fillId="0" borderId="8" xfId="51" applyNumberFormat="1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1" xfId="5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justify" vertical="center"/>
    </xf>
    <xf numFmtId="0" fontId="12" fillId="2" borderId="1" xfId="51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0" fontId="2" fillId="2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3" fillId="0" borderId="2" xfId="51" applyFont="1" applyFill="1" applyBorder="1" applyAlignment="1">
      <alignment horizontal="center" vertical="center" wrapText="1"/>
    </xf>
    <xf numFmtId="179" fontId="23" fillId="0" borderId="1" xfId="51" applyNumberFormat="1" applyFont="1" applyFill="1" applyBorder="1" applyAlignment="1">
      <alignment horizontal="center" vertical="center" wrapText="1"/>
    </xf>
    <xf numFmtId="179" fontId="23" fillId="2" borderId="1" xfId="51" applyNumberFormat="1" applyFont="1" applyFill="1" applyBorder="1" applyAlignment="1">
      <alignment horizontal="center" vertical="center" wrapText="1"/>
    </xf>
    <xf numFmtId="0" fontId="23" fillId="2" borderId="2" xfId="51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5" fillId="2" borderId="11" xfId="0" applyFont="1" applyFill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/>
  <colors>
    <mruColors>
      <color rgb="00FF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A99"/>
  <sheetViews>
    <sheetView tabSelected="1" workbookViewId="0">
      <pane ySplit="6" topLeftCell="A7" activePane="bottomLeft" state="frozen"/>
      <selection/>
      <selection pane="bottomLeft" activeCell="F59" sqref="F59"/>
    </sheetView>
  </sheetViews>
  <sheetFormatPr defaultColWidth="9" defaultRowHeight="13.5"/>
  <cols>
    <col min="1" max="1" width="4" customWidth="1"/>
    <col min="2" max="2" width="6.75" customWidth="1"/>
    <col min="3" max="3" width="7.125" customWidth="1"/>
    <col min="4" max="4" width="7.875" customWidth="1"/>
    <col min="5" max="5" width="8" customWidth="1"/>
    <col min="6" max="6" width="47.875" customWidth="1"/>
    <col min="7" max="7" width="11" style="18" customWidth="1"/>
    <col min="8" max="8" width="7.25" style="18" customWidth="1"/>
    <col min="9" max="9" width="7.625" customWidth="1"/>
    <col min="10" max="10" width="6.875" customWidth="1"/>
    <col min="11" max="11" width="10" customWidth="1"/>
    <col min="12" max="12" width="7.5" customWidth="1"/>
    <col min="13" max="13" width="7.125" customWidth="1"/>
    <col min="14" max="14" width="7.75" customWidth="1"/>
    <col min="15" max="15" width="7.25" customWidth="1"/>
    <col min="16" max="16" width="7.125" style="18" customWidth="1"/>
    <col min="17" max="17" width="18.625" style="19" customWidth="1"/>
    <col min="25" max="25" width="10.375"/>
    <col min="28" max="28" width="14.125"/>
    <col min="29" max="78" width="9" style="20"/>
  </cols>
  <sheetData>
    <row r="1" s="1" customFormat="1" ht="27" customHeight="1" spans="1:28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08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</row>
    <row r="2" s="1" customFormat="1" ht="33" customHeight="1" spans="1:28">
      <c r="A2" s="23" t="s">
        <v>1</v>
      </c>
      <c r="B2" s="23"/>
      <c r="C2" s="23"/>
      <c r="D2" s="24" t="s">
        <v>2</v>
      </c>
      <c r="E2" s="25"/>
      <c r="F2" s="26"/>
      <c r="G2" s="27" t="s">
        <v>3</v>
      </c>
      <c r="H2" s="27"/>
      <c r="I2" s="27"/>
      <c r="J2" s="27"/>
      <c r="K2" s="27"/>
      <c r="L2" s="27"/>
      <c r="M2" s="27"/>
      <c r="N2" s="27"/>
      <c r="O2" s="27"/>
      <c r="P2" s="27"/>
      <c r="Q2" s="124" t="s">
        <v>4</v>
      </c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</row>
    <row r="3" s="1" customFormat="1" ht="22" customHeight="1" spans="1:28">
      <c r="A3" s="28"/>
      <c r="B3" s="29" t="s">
        <v>5</v>
      </c>
      <c r="C3" s="29" t="s">
        <v>6</v>
      </c>
      <c r="D3" s="30"/>
      <c r="E3" s="30"/>
      <c r="F3" s="30"/>
      <c r="G3" s="31" t="s">
        <v>7</v>
      </c>
      <c r="H3" s="32"/>
      <c r="I3" s="31"/>
      <c r="J3" s="31"/>
      <c r="K3" s="31"/>
      <c r="L3" s="31"/>
      <c r="M3" s="31"/>
      <c r="N3" s="31"/>
      <c r="O3" s="31"/>
      <c r="P3" s="31"/>
      <c r="Q3" s="30" t="s">
        <v>8</v>
      </c>
      <c r="R3" s="31"/>
      <c r="S3" s="31"/>
      <c r="T3" s="31" t="s">
        <v>9</v>
      </c>
      <c r="U3" s="31"/>
      <c r="V3" s="31"/>
      <c r="W3" s="31"/>
      <c r="X3" s="30" t="s">
        <v>10</v>
      </c>
      <c r="Y3" s="30"/>
      <c r="Z3" s="30"/>
      <c r="AA3" s="30"/>
      <c r="AB3" s="154"/>
    </row>
    <row r="4" s="1" customFormat="1" ht="31" customHeight="1" spans="1:28">
      <c r="A4" s="33"/>
      <c r="B4" s="30"/>
      <c r="C4" s="30"/>
      <c r="D4" s="30"/>
      <c r="E4" s="30"/>
      <c r="F4" s="30"/>
      <c r="G4" s="30" t="s">
        <v>11</v>
      </c>
      <c r="H4" s="32" t="s">
        <v>12</v>
      </c>
      <c r="I4" s="31"/>
      <c r="J4" s="31"/>
      <c r="K4" s="31"/>
      <c r="L4" s="31" t="s">
        <v>13</v>
      </c>
      <c r="M4" s="31"/>
      <c r="N4" s="31"/>
      <c r="O4" s="31"/>
      <c r="P4" s="30" t="s">
        <v>14</v>
      </c>
      <c r="Q4" s="30" t="s">
        <v>15</v>
      </c>
      <c r="R4" s="30" t="s">
        <v>16</v>
      </c>
      <c r="S4" s="30" t="s">
        <v>17</v>
      </c>
      <c r="T4" s="31"/>
      <c r="U4" s="31"/>
      <c r="V4" s="31"/>
      <c r="W4" s="31"/>
      <c r="X4" s="30"/>
      <c r="Y4" s="30"/>
      <c r="Z4" s="30"/>
      <c r="AA4" s="30"/>
      <c r="AB4" s="154"/>
    </row>
    <row r="5" s="1" customFormat="1" ht="45" customHeight="1" spans="1:28">
      <c r="A5" s="33"/>
      <c r="B5" s="30"/>
      <c r="C5" s="30" t="s">
        <v>18</v>
      </c>
      <c r="D5" s="30" t="s">
        <v>19</v>
      </c>
      <c r="E5" s="30" t="s">
        <v>20</v>
      </c>
      <c r="F5" s="30" t="s">
        <v>21</v>
      </c>
      <c r="G5" s="30"/>
      <c r="H5" s="34" t="s">
        <v>22</v>
      </c>
      <c r="I5" s="109" t="s">
        <v>23</v>
      </c>
      <c r="J5" s="30" t="s">
        <v>24</v>
      </c>
      <c r="K5" s="30" t="s">
        <v>25</v>
      </c>
      <c r="L5" s="30" t="s">
        <v>26</v>
      </c>
      <c r="M5" s="30" t="s">
        <v>27</v>
      </c>
      <c r="N5" s="30" t="s">
        <v>28</v>
      </c>
      <c r="O5" s="30" t="s">
        <v>29</v>
      </c>
      <c r="P5" s="30"/>
      <c r="Q5" s="30"/>
      <c r="R5" s="30"/>
      <c r="S5" s="30"/>
      <c r="T5" s="30" t="s">
        <v>30</v>
      </c>
      <c r="U5" s="30" t="s">
        <v>31</v>
      </c>
      <c r="V5" s="30" t="s">
        <v>32</v>
      </c>
      <c r="W5" s="30" t="s">
        <v>33</v>
      </c>
      <c r="X5" s="30" t="s">
        <v>34</v>
      </c>
      <c r="Y5" s="30" t="s">
        <v>35</v>
      </c>
      <c r="Z5" s="30" t="s">
        <v>36</v>
      </c>
      <c r="AA5" s="30" t="s">
        <v>37</v>
      </c>
      <c r="AB5" s="154" t="s">
        <v>38</v>
      </c>
    </row>
    <row r="6" s="2" customFormat="1" ht="24" customHeight="1" spans="1:28">
      <c r="A6" s="35"/>
      <c r="B6" s="36"/>
      <c r="C6" s="36"/>
      <c r="D6" s="36"/>
      <c r="E6" s="36"/>
      <c r="F6" s="36"/>
      <c r="G6" s="36"/>
      <c r="H6" s="36"/>
      <c r="I6" s="110"/>
      <c r="J6" s="27"/>
      <c r="K6" s="27"/>
      <c r="L6" s="27"/>
      <c r="M6" s="27"/>
      <c r="N6" s="27"/>
      <c r="O6" s="27"/>
      <c r="P6" s="27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154"/>
    </row>
    <row r="7" s="3" customFormat="1" ht="33" customHeight="1" spans="1:78">
      <c r="A7" s="37" t="s">
        <v>39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111"/>
      <c r="Q7" s="27"/>
      <c r="R7" s="27"/>
      <c r="S7" s="27"/>
      <c r="T7" s="27"/>
      <c r="U7" s="27"/>
      <c r="V7" s="27"/>
      <c r="W7" s="27"/>
      <c r="X7" s="27"/>
      <c r="Y7" s="27"/>
      <c r="Z7" s="27"/>
      <c r="AA7" s="155"/>
      <c r="AB7" s="27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</row>
    <row r="8" s="4" customFormat="1" ht="69" customHeight="1" spans="1:79">
      <c r="A8" s="4">
        <v>1</v>
      </c>
      <c r="B8" s="39" t="s">
        <v>40</v>
      </c>
      <c r="C8" s="40" t="s">
        <v>41</v>
      </c>
      <c r="D8" s="41" t="s">
        <v>42</v>
      </c>
      <c r="E8" s="40" t="s">
        <v>43</v>
      </c>
      <c r="F8" s="42" t="s">
        <v>44</v>
      </c>
      <c r="G8" s="40">
        <f>I8+J8+K8+L8+M8+N8+O8+P8</f>
        <v>203</v>
      </c>
      <c r="H8" s="40"/>
      <c r="I8" s="112">
        <v>70</v>
      </c>
      <c r="K8" s="51">
        <v>133</v>
      </c>
      <c r="P8" s="8"/>
      <c r="Q8" s="69" t="s">
        <v>45</v>
      </c>
      <c r="R8" s="51"/>
      <c r="S8" s="51"/>
      <c r="T8" s="51">
        <v>1355</v>
      </c>
      <c r="V8" s="4">
        <v>30</v>
      </c>
      <c r="X8" s="51">
        <v>1355</v>
      </c>
      <c r="Y8" s="51"/>
      <c r="Z8" s="51"/>
      <c r="AA8" s="51"/>
      <c r="AB8" s="51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171"/>
    </row>
    <row r="9" s="4" customFormat="1" ht="42" customHeight="1" spans="1:79">
      <c r="A9" s="4">
        <v>2</v>
      </c>
      <c r="B9" s="43"/>
      <c r="C9" s="40" t="s">
        <v>46</v>
      </c>
      <c r="D9" s="40" t="s">
        <v>47</v>
      </c>
      <c r="E9" s="40" t="s">
        <v>48</v>
      </c>
      <c r="F9" s="44" t="s">
        <v>49</v>
      </c>
      <c r="G9" s="40">
        <f t="shared" ref="G9:G34" si="0">I9+J9+K9+L9+M9+N9+O9+P9</f>
        <v>84.2</v>
      </c>
      <c r="H9" s="45"/>
      <c r="I9" s="112">
        <v>31</v>
      </c>
      <c r="K9" s="51">
        <v>53.2</v>
      </c>
      <c r="Q9" s="51"/>
      <c r="R9" s="51"/>
      <c r="S9" s="51"/>
      <c r="T9" s="51">
        <v>1586</v>
      </c>
      <c r="U9" s="45"/>
      <c r="V9" s="4">
        <v>120</v>
      </c>
      <c r="X9" s="51">
        <v>1227</v>
      </c>
      <c r="Y9" s="51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171"/>
    </row>
    <row r="10" s="4" customFormat="1" ht="51" customHeight="1" spans="1:79">
      <c r="A10" s="4">
        <v>3</v>
      </c>
      <c r="B10" s="43"/>
      <c r="C10" s="40" t="s">
        <v>50</v>
      </c>
      <c r="D10" s="40" t="s">
        <v>47</v>
      </c>
      <c r="E10" s="40" t="s">
        <v>48</v>
      </c>
      <c r="F10" s="42" t="s">
        <v>51</v>
      </c>
      <c r="G10" s="40">
        <f t="shared" si="0"/>
        <v>77.4</v>
      </c>
      <c r="H10" s="45"/>
      <c r="I10" s="112">
        <v>27</v>
      </c>
      <c r="K10" s="51">
        <v>50.4</v>
      </c>
      <c r="Q10" s="69" t="s">
        <v>45</v>
      </c>
      <c r="R10" s="45"/>
      <c r="S10" s="45"/>
      <c r="T10" s="45">
        <v>2719</v>
      </c>
      <c r="U10" s="45"/>
      <c r="V10" s="4">
        <v>28</v>
      </c>
      <c r="X10" s="45">
        <v>1782</v>
      </c>
      <c r="Y10" s="45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171"/>
    </row>
    <row r="11" s="5" customFormat="1" ht="63" customHeight="1" spans="1:74">
      <c r="A11" s="4">
        <v>4</v>
      </c>
      <c r="B11" s="43"/>
      <c r="C11" s="40" t="s">
        <v>52</v>
      </c>
      <c r="D11" s="40" t="s">
        <v>42</v>
      </c>
      <c r="E11" s="40" t="s">
        <v>53</v>
      </c>
      <c r="F11" s="44" t="s">
        <v>54</v>
      </c>
      <c r="G11" s="40">
        <f t="shared" si="0"/>
        <v>140.4</v>
      </c>
      <c r="H11" s="4"/>
      <c r="I11" s="112">
        <v>45</v>
      </c>
      <c r="J11" s="4"/>
      <c r="K11" s="4">
        <v>95.4</v>
      </c>
      <c r="L11" s="4"/>
      <c r="M11" s="4"/>
      <c r="N11" s="4"/>
      <c r="O11" s="4"/>
      <c r="P11" s="4"/>
      <c r="Q11" s="126">
        <v>520</v>
      </c>
      <c r="R11" s="40">
        <v>14</v>
      </c>
      <c r="S11" s="40">
        <v>86</v>
      </c>
      <c r="T11" s="40">
        <v>2850</v>
      </c>
      <c r="U11" s="4"/>
      <c r="V11" s="4"/>
      <c r="W11" s="4"/>
      <c r="X11" s="4">
        <v>608</v>
      </c>
      <c r="Y11" s="4"/>
      <c r="Z11" s="4"/>
      <c r="AA11" s="156"/>
      <c r="AB11" s="4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="6" customFormat="1" ht="81" customHeight="1" spans="1:78">
      <c r="A12" s="4">
        <v>5</v>
      </c>
      <c r="B12" s="43"/>
      <c r="C12" s="40" t="s">
        <v>55</v>
      </c>
      <c r="D12" s="40" t="s">
        <v>47</v>
      </c>
      <c r="E12" s="40" t="s">
        <v>56</v>
      </c>
      <c r="F12" s="46" t="s">
        <v>57</v>
      </c>
      <c r="G12" s="40">
        <f t="shared" si="0"/>
        <v>94</v>
      </c>
      <c r="H12" s="47"/>
      <c r="I12" s="112">
        <v>30</v>
      </c>
      <c r="J12" s="4"/>
      <c r="K12" s="4">
        <v>51</v>
      </c>
      <c r="L12" s="69"/>
      <c r="M12" s="4">
        <v>13</v>
      </c>
      <c r="N12" s="4"/>
      <c r="O12" s="4"/>
      <c r="P12" s="4"/>
      <c r="Q12" s="40"/>
      <c r="R12" s="127">
        <v>0.4</v>
      </c>
      <c r="S12" s="127">
        <v>0.6</v>
      </c>
      <c r="T12" s="40">
        <v>1067</v>
      </c>
      <c r="U12" s="40"/>
      <c r="V12" s="4">
        <v>508</v>
      </c>
      <c r="W12" s="7"/>
      <c r="X12" s="40">
        <v>1067</v>
      </c>
      <c r="Y12" s="40"/>
      <c r="Z12" s="40"/>
      <c r="AA12" s="40"/>
      <c r="AB12" s="40">
        <v>3000</v>
      </c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</row>
    <row r="13" s="5" customFormat="1" ht="85" customHeight="1" spans="1:78">
      <c r="A13" s="4">
        <v>6</v>
      </c>
      <c r="B13" s="43"/>
      <c r="C13" s="40" t="s">
        <v>58</v>
      </c>
      <c r="D13" s="40" t="s">
        <v>47</v>
      </c>
      <c r="E13" s="40" t="s">
        <v>48</v>
      </c>
      <c r="F13" s="44" t="s">
        <v>59</v>
      </c>
      <c r="G13" s="40">
        <f t="shared" si="0"/>
        <v>88</v>
      </c>
      <c r="H13" s="48"/>
      <c r="I13" s="112">
        <v>32</v>
      </c>
      <c r="J13" s="4"/>
      <c r="K13" s="4">
        <v>56</v>
      </c>
      <c r="L13" s="4"/>
      <c r="M13" s="4"/>
      <c r="N13" s="4"/>
      <c r="O13" s="4"/>
      <c r="P13" s="4"/>
      <c r="Q13" s="40" t="s">
        <v>60</v>
      </c>
      <c r="R13" s="127">
        <v>0.38</v>
      </c>
      <c r="S13" s="127">
        <v>0.62</v>
      </c>
      <c r="T13" s="40">
        <v>782</v>
      </c>
      <c r="U13" s="69"/>
      <c r="V13" s="40"/>
      <c r="W13" s="40"/>
      <c r="X13" s="40">
        <v>782</v>
      </c>
      <c r="Y13" s="4"/>
      <c r="Z13" s="4"/>
      <c r="AA13" s="4"/>
      <c r="AB13" s="4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="5" customFormat="1" ht="50" customHeight="1" spans="1:78">
      <c r="A14" s="4">
        <v>7</v>
      </c>
      <c r="B14" s="49"/>
      <c r="C14" s="41" t="s">
        <v>61</v>
      </c>
      <c r="D14" s="40" t="s">
        <v>62</v>
      </c>
      <c r="E14" s="40" t="s">
        <v>62</v>
      </c>
      <c r="F14" s="50" t="s">
        <v>63</v>
      </c>
      <c r="G14" s="40">
        <f t="shared" si="0"/>
        <v>30.56</v>
      </c>
      <c r="H14" s="51"/>
      <c r="I14" s="112">
        <v>28</v>
      </c>
      <c r="J14" s="4"/>
      <c r="K14" s="4"/>
      <c r="L14" s="4"/>
      <c r="M14" s="4">
        <v>2.56</v>
      </c>
      <c r="N14" s="4"/>
      <c r="O14" s="4"/>
      <c r="P14" s="4"/>
      <c r="Q14" s="41" t="s">
        <v>64</v>
      </c>
      <c r="R14" s="128">
        <v>0.4</v>
      </c>
      <c r="S14" s="128">
        <v>0.6</v>
      </c>
      <c r="T14" s="41">
        <v>3562</v>
      </c>
      <c r="U14" s="4"/>
      <c r="V14" s="4"/>
      <c r="W14" s="4"/>
      <c r="X14" s="4">
        <v>3562</v>
      </c>
      <c r="Y14" s="4"/>
      <c r="Z14" s="4"/>
      <c r="AA14" s="4"/>
      <c r="AB14" s="4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="5" customFormat="1" ht="39" customHeight="1" spans="1:78">
      <c r="A15" s="4">
        <v>8</v>
      </c>
      <c r="B15" s="52" t="s">
        <v>65</v>
      </c>
      <c r="C15" s="53" t="s">
        <v>66</v>
      </c>
      <c r="D15" s="53" t="s">
        <v>67</v>
      </c>
      <c r="E15" s="53" t="s">
        <v>68</v>
      </c>
      <c r="F15" s="54" t="s">
        <v>69</v>
      </c>
      <c r="G15" s="40">
        <f t="shared" si="0"/>
        <v>123.7</v>
      </c>
      <c r="H15" s="48"/>
      <c r="I15" s="112">
        <v>100</v>
      </c>
      <c r="J15" s="4"/>
      <c r="K15" s="4">
        <v>23.7</v>
      </c>
      <c r="L15" s="4"/>
      <c r="M15" s="4"/>
      <c r="N15" s="4"/>
      <c r="O15" s="4"/>
      <c r="P15" s="4"/>
      <c r="Q15" s="53" t="s">
        <v>70</v>
      </c>
      <c r="R15" s="53">
        <v>30</v>
      </c>
      <c r="S15" s="53">
        <v>70</v>
      </c>
      <c r="T15" s="53">
        <v>3610</v>
      </c>
      <c r="U15" s="129"/>
      <c r="V15" s="40"/>
      <c r="W15" s="40"/>
      <c r="X15" s="53">
        <v>3610</v>
      </c>
      <c r="Y15" s="53">
        <v>0.1</v>
      </c>
      <c r="Z15" s="4"/>
      <c r="AA15" s="4"/>
      <c r="AB15" s="4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="4" customFormat="1" ht="70" customHeight="1" spans="1:28">
      <c r="A16" s="4">
        <v>9</v>
      </c>
      <c r="B16" s="55"/>
      <c r="C16" s="45" t="s">
        <v>71</v>
      </c>
      <c r="D16" s="45" t="s">
        <v>42</v>
      </c>
      <c r="E16" s="45" t="s">
        <v>72</v>
      </c>
      <c r="F16" s="45" t="s">
        <v>73</v>
      </c>
      <c r="G16" s="40">
        <f t="shared" si="0"/>
        <v>32.8</v>
      </c>
      <c r="H16" s="45"/>
      <c r="I16" s="112">
        <v>10</v>
      </c>
      <c r="K16" s="4">
        <v>22.8</v>
      </c>
      <c r="P16" s="113"/>
      <c r="Q16" s="130" t="s">
        <v>74</v>
      </c>
      <c r="R16" s="130">
        <v>30</v>
      </c>
      <c r="S16" s="130">
        <v>70</v>
      </c>
      <c r="T16" s="130">
        <v>1927</v>
      </c>
      <c r="U16" s="131"/>
      <c r="V16" s="132"/>
      <c r="W16" s="132"/>
      <c r="X16" s="130">
        <v>1927</v>
      </c>
      <c r="Y16" s="130">
        <v>0.56</v>
      </c>
      <c r="Z16" s="113"/>
      <c r="AA16" s="113"/>
      <c r="AB16" s="113"/>
    </row>
    <row r="17" s="5" customFormat="1" ht="84" customHeight="1" spans="1:78">
      <c r="A17" s="4">
        <v>10</v>
      </c>
      <c r="B17" s="56"/>
      <c r="C17" s="53" t="s">
        <v>75</v>
      </c>
      <c r="D17" s="53" t="s">
        <v>76</v>
      </c>
      <c r="E17" s="53" t="s">
        <v>76</v>
      </c>
      <c r="F17" s="57" t="s">
        <v>77</v>
      </c>
      <c r="G17" s="40">
        <f t="shared" si="0"/>
        <v>97.4</v>
      </c>
      <c r="H17" s="53"/>
      <c r="I17" s="112">
        <v>80</v>
      </c>
      <c r="J17" s="4"/>
      <c r="K17" s="4">
        <v>17.4</v>
      </c>
      <c r="L17" s="4"/>
      <c r="M17" s="4"/>
      <c r="N17" s="4"/>
      <c r="O17" s="4"/>
      <c r="P17" s="4"/>
      <c r="Q17" s="133" t="s">
        <v>78</v>
      </c>
      <c r="R17" s="53">
        <v>30</v>
      </c>
      <c r="S17" s="53">
        <v>70</v>
      </c>
      <c r="T17" s="53">
        <v>3450</v>
      </c>
      <c r="U17" s="129"/>
      <c r="V17" s="40"/>
      <c r="W17" s="40"/>
      <c r="X17" s="53">
        <v>3450</v>
      </c>
      <c r="Y17" s="53">
        <v>0.2</v>
      </c>
      <c r="Z17" s="53"/>
      <c r="AA17" s="53"/>
      <c r="AB17" s="53">
        <v>80000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="5" customFormat="1" ht="59" customHeight="1" spans="1:78">
      <c r="A18" s="4">
        <v>11</v>
      </c>
      <c r="B18" s="51" t="s">
        <v>79</v>
      </c>
      <c r="C18" s="51" t="s">
        <v>80</v>
      </c>
      <c r="D18" s="58" t="s">
        <v>47</v>
      </c>
      <c r="E18" s="51" t="s">
        <v>62</v>
      </c>
      <c r="F18" s="59" t="s">
        <v>81</v>
      </c>
      <c r="G18" s="40">
        <f t="shared" si="0"/>
        <v>30</v>
      </c>
      <c r="H18" s="51"/>
      <c r="I18" s="112">
        <v>25</v>
      </c>
      <c r="J18" s="4"/>
      <c r="K18" s="4"/>
      <c r="L18" s="4"/>
      <c r="M18" s="4">
        <v>5</v>
      </c>
      <c r="N18" s="4"/>
      <c r="O18" s="4"/>
      <c r="P18" s="4"/>
      <c r="Q18" s="51">
        <v>500</v>
      </c>
      <c r="R18" s="51">
        <v>25</v>
      </c>
      <c r="S18" s="51">
        <v>75</v>
      </c>
      <c r="T18" s="51">
        <v>3094</v>
      </c>
      <c r="U18" s="129"/>
      <c r="V18" s="40"/>
      <c r="W18" s="40"/>
      <c r="X18" s="40">
        <v>263</v>
      </c>
      <c r="Y18" s="4"/>
      <c r="Z18" s="4"/>
      <c r="AA18" s="4"/>
      <c r="AB18" s="4">
        <v>2275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="5" customFormat="1" ht="118" customHeight="1" spans="1:78">
      <c r="A19" s="4">
        <v>12</v>
      </c>
      <c r="B19" s="53" t="s">
        <v>82</v>
      </c>
      <c r="C19" s="53" t="s">
        <v>83</v>
      </c>
      <c r="D19" s="53" t="s">
        <v>84</v>
      </c>
      <c r="E19" s="53" t="s">
        <v>85</v>
      </c>
      <c r="F19" s="54" t="s">
        <v>86</v>
      </c>
      <c r="G19" s="40">
        <f t="shared" si="0"/>
        <v>77.37</v>
      </c>
      <c r="H19" s="48"/>
      <c r="I19" s="112">
        <v>70</v>
      </c>
      <c r="J19" s="4"/>
      <c r="K19" s="4">
        <v>7.37</v>
      </c>
      <c r="L19" s="4"/>
      <c r="M19" s="4"/>
      <c r="N19" s="4"/>
      <c r="O19" s="4"/>
      <c r="P19" s="4"/>
      <c r="Q19" s="134" t="s">
        <v>87</v>
      </c>
      <c r="R19" s="53">
        <v>20</v>
      </c>
      <c r="S19" s="53">
        <v>80</v>
      </c>
      <c r="T19" s="53">
        <v>1266</v>
      </c>
      <c r="U19" s="129"/>
      <c r="V19" s="40"/>
      <c r="W19" s="40"/>
      <c r="X19" s="40">
        <v>300</v>
      </c>
      <c r="Y19" s="4"/>
      <c r="Z19" s="4"/>
      <c r="AA19" s="4"/>
      <c r="AB19" s="4">
        <v>3000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="5" customFormat="1" ht="93" customHeight="1" spans="1:78">
      <c r="A20" s="4">
        <v>13</v>
      </c>
      <c r="B20" s="53"/>
      <c r="C20" s="53"/>
      <c r="D20" s="53" t="s">
        <v>88</v>
      </c>
      <c r="E20" s="53" t="s">
        <v>85</v>
      </c>
      <c r="F20" s="54" t="s">
        <v>89</v>
      </c>
      <c r="G20" s="40">
        <f t="shared" si="0"/>
        <v>63.95</v>
      </c>
      <c r="H20" s="48"/>
      <c r="I20" s="112">
        <v>50</v>
      </c>
      <c r="J20" s="4"/>
      <c r="K20" s="4">
        <v>13.95</v>
      </c>
      <c r="L20" s="4"/>
      <c r="M20" s="4"/>
      <c r="N20" s="4"/>
      <c r="O20" s="4"/>
      <c r="P20" s="4"/>
      <c r="Q20" s="135" t="s">
        <v>90</v>
      </c>
      <c r="R20" s="134">
        <v>20</v>
      </c>
      <c r="S20" s="134">
        <v>80</v>
      </c>
      <c r="T20" s="53">
        <v>1266</v>
      </c>
      <c r="U20" s="129"/>
      <c r="V20" s="40"/>
      <c r="W20" s="40"/>
      <c r="X20" s="40">
        <v>300</v>
      </c>
      <c r="Y20" s="4"/>
      <c r="Z20" s="4"/>
      <c r="AA20" s="4">
        <v>1500</v>
      </c>
      <c r="AB20" s="4">
        <v>33000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="4" customFormat="1" ht="56" customHeight="1" spans="1:79">
      <c r="A21" s="4">
        <v>14</v>
      </c>
      <c r="B21" s="60" t="s">
        <v>91</v>
      </c>
      <c r="C21" s="60" t="s">
        <v>92</v>
      </c>
      <c r="D21" s="60" t="s">
        <v>47</v>
      </c>
      <c r="E21" s="40" t="s">
        <v>48</v>
      </c>
      <c r="F21" s="61" t="s">
        <v>93</v>
      </c>
      <c r="G21" s="40">
        <f t="shared" si="0"/>
        <v>250</v>
      </c>
      <c r="H21" s="47"/>
      <c r="I21" s="112">
        <v>70</v>
      </c>
      <c r="K21" s="51">
        <v>180</v>
      </c>
      <c r="P21" s="8"/>
      <c r="Q21" s="60" t="s">
        <v>94</v>
      </c>
      <c r="R21" s="136">
        <v>0.3</v>
      </c>
      <c r="S21" s="136">
        <v>0.7</v>
      </c>
      <c r="T21" s="60">
        <v>2980</v>
      </c>
      <c r="V21" s="4">
        <v>40</v>
      </c>
      <c r="X21" s="69">
        <v>5930</v>
      </c>
      <c r="Y21" s="69"/>
      <c r="AB21" s="60">
        <v>6500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171"/>
    </row>
    <row r="22" s="5" customFormat="1" ht="81" customHeight="1" spans="1:78">
      <c r="A22" s="4">
        <v>15</v>
      </c>
      <c r="B22" s="60"/>
      <c r="C22" s="60" t="s">
        <v>95</v>
      </c>
      <c r="D22" s="60" t="s">
        <v>47</v>
      </c>
      <c r="E22" s="60" t="s">
        <v>47</v>
      </c>
      <c r="F22" s="61" t="s">
        <v>96</v>
      </c>
      <c r="G22" s="40">
        <f t="shared" si="0"/>
        <v>53.791</v>
      </c>
      <c r="H22" s="62"/>
      <c r="I22" s="112">
        <v>28</v>
      </c>
      <c r="J22" s="4"/>
      <c r="K22" s="4">
        <v>24</v>
      </c>
      <c r="L22" s="4"/>
      <c r="M22" s="4">
        <v>1.791</v>
      </c>
      <c r="N22" s="4"/>
      <c r="O22" s="4"/>
      <c r="P22" s="4"/>
      <c r="Q22" s="60" t="s">
        <v>97</v>
      </c>
      <c r="R22" s="60">
        <v>30</v>
      </c>
      <c r="S22" s="60">
        <v>70</v>
      </c>
      <c r="T22" s="60">
        <v>2544</v>
      </c>
      <c r="U22" s="129"/>
      <c r="V22" s="40"/>
      <c r="W22" s="40">
        <v>199</v>
      </c>
      <c r="X22" s="40">
        <v>2544</v>
      </c>
      <c r="Y22" s="4">
        <v>0.12</v>
      </c>
      <c r="Z22" s="4"/>
      <c r="AA22" s="4"/>
      <c r="AB22" s="4">
        <v>6500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="3" customFormat="1" ht="50" customHeight="1" spans="1:78">
      <c r="A23" s="4">
        <v>16</v>
      </c>
      <c r="B23" s="40" t="s">
        <v>98</v>
      </c>
      <c r="C23" s="63" t="s">
        <v>99</v>
      </c>
      <c r="D23" s="63" t="s">
        <v>47</v>
      </c>
      <c r="E23" s="64" t="s">
        <v>100</v>
      </c>
      <c r="F23" s="65" t="s">
        <v>101</v>
      </c>
      <c r="G23" s="40">
        <f t="shared" si="0"/>
        <v>84.98</v>
      </c>
      <c r="H23" s="47"/>
      <c r="I23" s="114">
        <v>28</v>
      </c>
      <c r="J23" s="69"/>
      <c r="K23" s="69">
        <v>56.98</v>
      </c>
      <c r="L23" s="69"/>
      <c r="M23" s="69"/>
      <c r="N23" s="69"/>
      <c r="O23" s="69"/>
      <c r="P23" s="69"/>
      <c r="Q23" s="63" t="s">
        <v>102</v>
      </c>
      <c r="R23" s="63">
        <v>25</v>
      </c>
      <c r="S23" s="63">
        <v>75</v>
      </c>
      <c r="T23" s="63">
        <v>4028</v>
      </c>
      <c r="U23" s="69"/>
      <c r="V23" s="69"/>
      <c r="W23" s="69"/>
      <c r="X23" s="69">
        <v>106</v>
      </c>
      <c r="Y23" s="69">
        <v>2.71</v>
      </c>
      <c r="Z23" s="69"/>
      <c r="AA23" s="69"/>
      <c r="AB23" s="69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="7" customFormat="1" ht="40" customHeight="1" spans="1:79">
      <c r="A24" s="4">
        <v>17</v>
      </c>
      <c r="B24" s="66" t="s">
        <v>103</v>
      </c>
      <c r="C24" s="40" t="s">
        <v>104</v>
      </c>
      <c r="D24" s="63" t="s">
        <v>47</v>
      </c>
      <c r="E24" s="40" t="s">
        <v>56</v>
      </c>
      <c r="F24" s="59" t="s">
        <v>105</v>
      </c>
      <c r="G24" s="40">
        <f t="shared" si="0"/>
        <v>34.4</v>
      </c>
      <c r="H24" s="51"/>
      <c r="I24" s="112">
        <v>25</v>
      </c>
      <c r="K24" s="69"/>
      <c r="L24" s="69"/>
      <c r="M24" s="69">
        <v>9.4</v>
      </c>
      <c r="P24" s="8"/>
      <c r="Q24" s="51" t="s">
        <v>106</v>
      </c>
      <c r="R24" s="51">
        <v>30</v>
      </c>
      <c r="S24" s="51">
        <v>70</v>
      </c>
      <c r="T24" s="51">
        <v>2069</v>
      </c>
      <c r="U24" s="137"/>
      <c r="V24" s="4">
        <v>276</v>
      </c>
      <c r="X24" s="51">
        <v>1197</v>
      </c>
      <c r="Y24" s="51">
        <v>0.955</v>
      </c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72"/>
    </row>
    <row r="25" s="7" customFormat="1" ht="73" customHeight="1" spans="1:79">
      <c r="A25" s="4">
        <v>18</v>
      </c>
      <c r="B25" s="67"/>
      <c r="C25" s="40" t="s">
        <v>107</v>
      </c>
      <c r="D25" s="51" t="s">
        <v>108</v>
      </c>
      <c r="E25" s="51" t="s">
        <v>109</v>
      </c>
      <c r="F25" s="51" t="s">
        <v>110</v>
      </c>
      <c r="G25" s="40">
        <f t="shared" si="0"/>
        <v>44.46</v>
      </c>
      <c r="H25" s="51"/>
      <c r="I25" s="112">
        <v>44</v>
      </c>
      <c r="K25" s="69"/>
      <c r="L25" s="69"/>
      <c r="M25" s="69">
        <v>0.46</v>
      </c>
      <c r="P25" s="8"/>
      <c r="Q25" s="51"/>
      <c r="R25" s="51"/>
      <c r="S25" s="51"/>
      <c r="T25" s="51">
        <v>2164</v>
      </c>
      <c r="U25" s="69">
        <v>77</v>
      </c>
      <c r="V25" s="4"/>
      <c r="X25" s="51">
        <v>1650</v>
      </c>
      <c r="Y25" s="51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72"/>
    </row>
    <row r="26" s="4" customFormat="1" ht="44" customHeight="1" spans="1:79">
      <c r="A26" s="4">
        <v>19</v>
      </c>
      <c r="B26" s="67"/>
      <c r="C26" s="40" t="s">
        <v>111</v>
      </c>
      <c r="D26" s="68" t="s">
        <v>47</v>
      </c>
      <c r="E26" s="64" t="s">
        <v>48</v>
      </c>
      <c r="F26" s="44" t="s">
        <v>112</v>
      </c>
      <c r="G26" s="40">
        <f t="shared" si="0"/>
        <v>43.5</v>
      </c>
      <c r="H26" s="69"/>
      <c r="I26" s="112">
        <v>15</v>
      </c>
      <c r="K26" s="69">
        <v>28</v>
      </c>
      <c r="L26" s="115"/>
      <c r="M26" s="4">
        <v>0.5</v>
      </c>
      <c r="Q26" s="69" t="s">
        <v>94</v>
      </c>
      <c r="R26" s="138">
        <v>0.45</v>
      </c>
      <c r="S26" s="138">
        <v>0.55</v>
      </c>
      <c r="T26" s="69">
        <v>784</v>
      </c>
      <c r="U26" s="69"/>
      <c r="V26" s="4">
        <v>83</v>
      </c>
      <c r="X26" s="69">
        <v>178</v>
      </c>
      <c r="Y26" s="69">
        <v>1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171"/>
    </row>
    <row r="27" s="5" customFormat="1" ht="57" customHeight="1" spans="1:78">
      <c r="A27" s="4">
        <v>20</v>
      </c>
      <c r="B27" s="70"/>
      <c r="C27" s="51" t="s">
        <v>113</v>
      </c>
      <c r="D27" s="64" t="s">
        <v>114</v>
      </c>
      <c r="E27" s="64" t="s">
        <v>109</v>
      </c>
      <c r="F27" s="71" t="s">
        <v>115</v>
      </c>
      <c r="G27" s="40">
        <f t="shared" si="0"/>
        <v>16</v>
      </c>
      <c r="H27" s="64"/>
      <c r="I27" s="112">
        <v>13</v>
      </c>
      <c r="J27" s="4"/>
      <c r="K27" s="4"/>
      <c r="L27" s="4"/>
      <c r="M27" s="4">
        <v>3</v>
      </c>
      <c r="N27" s="4"/>
      <c r="O27" s="4"/>
      <c r="P27" s="4"/>
      <c r="Q27" s="64"/>
      <c r="R27" s="139">
        <v>0.1</v>
      </c>
      <c r="S27" s="139">
        <v>0.9</v>
      </c>
      <c r="T27" s="51">
        <v>3843</v>
      </c>
      <c r="U27" s="129"/>
      <c r="V27" s="40">
        <v>16</v>
      </c>
      <c r="W27" s="40"/>
      <c r="X27" s="40">
        <v>1672</v>
      </c>
      <c r="Y27" s="4"/>
      <c r="Z27" s="4"/>
      <c r="AA27" s="4"/>
      <c r="AB27" s="4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="4" customFormat="1" ht="50" customHeight="1" spans="1:79">
      <c r="A28" s="4">
        <v>21</v>
      </c>
      <c r="B28" s="51" t="s">
        <v>116</v>
      </c>
      <c r="C28" s="45" t="s">
        <v>117</v>
      </c>
      <c r="D28" s="68" t="s">
        <v>47</v>
      </c>
      <c r="E28" s="64" t="s">
        <v>48</v>
      </c>
      <c r="F28" s="72" t="s">
        <v>118</v>
      </c>
      <c r="G28" s="40">
        <f t="shared" si="0"/>
        <v>54</v>
      </c>
      <c r="H28" s="73"/>
      <c r="I28" s="112">
        <v>19</v>
      </c>
      <c r="K28" s="51">
        <v>35</v>
      </c>
      <c r="Q28" s="45">
        <v>550</v>
      </c>
      <c r="R28" s="45">
        <v>30</v>
      </c>
      <c r="S28" s="45">
        <v>70</v>
      </c>
      <c r="T28" s="45">
        <v>2850</v>
      </c>
      <c r="U28" s="45"/>
      <c r="X28" s="69">
        <v>2850</v>
      </c>
      <c r="Y28" s="69">
        <v>250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171"/>
    </row>
    <row r="29" s="5" customFormat="1" ht="50" customHeight="1" spans="1:78">
      <c r="A29" s="4">
        <v>22</v>
      </c>
      <c r="B29" s="51"/>
      <c r="C29" s="40" t="s">
        <v>119</v>
      </c>
      <c r="D29" s="74" t="s">
        <v>120</v>
      </c>
      <c r="E29" s="44" t="s">
        <v>121</v>
      </c>
      <c r="F29" s="75" t="s">
        <v>122</v>
      </c>
      <c r="G29" s="40">
        <f t="shared" si="0"/>
        <v>29.14</v>
      </c>
      <c r="H29" s="76"/>
      <c r="I29" s="112">
        <v>13</v>
      </c>
      <c r="J29" s="4"/>
      <c r="K29" s="4">
        <v>16.14</v>
      </c>
      <c r="L29" s="4"/>
      <c r="M29" s="4"/>
      <c r="N29" s="4"/>
      <c r="O29" s="4"/>
      <c r="P29" s="4"/>
      <c r="Q29" s="40"/>
      <c r="R29" s="40"/>
      <c r="S29" s="40"/>
      <c r="T29" s="40">
        <v>3661</v>
      </c>
      <c r="U29" s="129"/>
      <c r="V29" s="40"/>
      <c r="W29" s="40"/>
      <c r="X29" s="40"/>
      <c r="Y29" s="4"/>
      <c r="Z29" s="4"/>
      <c r="AA29" s="4"/>
      <c r="AB29" s="4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="4" customFormat="1" ht="63" customHeight="1" spans="1:79">
      <c r="A30" s="4">
        <v>23</v>
      </c>
      <c r="B30" s="51"/>
      <c r="C30" s="40" t="s">
        <v>123</v>
      </c>
      <c r="D30" s="40" t="s">
        <v>124</v>
      </c>
      <c r="E30" s="40" t="s">
        <v>125</v>
      </c>
      <c r="F30" s="42" t="s">
        <v>126</v>
      </c>
      <c r="G30" s="40">
        <f t="shared" si="0"/>
        <v>31</v>
      </c>
      <c r="H30" s="73"/>
      <c r="I30" s="112">
        <v>15</v>
      </c>
      <c r="K30" s="51">
        <v>16</v>
      </c>
      <c r="Q30" s="40">
        <v>550</v>
      </c>
      <c r="R30" s="40">
        <v>30</v>
      </c>
      <c r="S30" s="40">
        <v>70</v>
      </c>
      <c r="T30" s="40">
        <v>2850</v>
      </c>
      <c r="U30" s="45"/>
      <c r="X30" s="40">
        <v>330</v>
      </c>
      <c r="Y30" s="129" t="s">
        <v>127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171"/>
    </row>
    <row r="31" s="5" customFormat="1" ht="44" customHeight="1" spans="1:78">
      <c r="A31" s="4">
        <v>24</v>
      </c>
      <c r="B31" s="51"/>
      <c r="C31" s="40"/>
      <c r="D31" s="40" t="s">
        <v>47</v>
      </c>
      <c r="E31" s="40" t="s">
        <v>128</v>
      </c>
      <c r="F31" s="44" t="s">
        <v>129</v>
      </c>
      <c r="G31" s="40">
        <f t="shared" si="0"/>
        <v>165.75</v>
      </c>
      <c r="H31" s="40"/>
      <c r="I31" s="112">
        <v>42</v>
      </c>
      <c r="J31" s="86"/>
      <c r="K31" s="4">
        <v>123.75</v>
      </c>
      <c r="L31" s="4"/>
      <c r="M31" s="4"/>
      <c r="N31" s="4"/>
      <c r="O31" s="4"/>
      <c r="P31" s="4"/>
      <c r="Q31" s="40" t="s">
        <v>94</v>
      </c>
      <c r="R31" s="127">
        <v>0.4</v>
      </c>
      <c r="S31" s="127">
        <v>0.6</v>
      </c>
      <c r="T31" s="40">
        <v>2840</v>
      </c>
      <c r="U31" s="129"/>
      <c r="V31" s="40"/>
      <c r="W31" s="40"/>
      <c r="X31" s="40">
        <v>2840</v>
      </c>
      <c r="Y31" s="4"/>
      <c r="Z31" s="4"/>
      <c r="AA31" s="4"/>
      <c r="AB31" s="4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="8" customFormat="1" ht="50" customHeight="1" spans="1:79">
      <c r="A32" s="4">
        <v>25</v>
      </c>
      <c r="B32" s="51" t="s">
        <v>130</v>
      </c>
      <c r="C32" s="51" t="s">
        <v>131</v>
      </c>
      <c r="D32" s="51" t="s">
        <v>47</v>
      </c>
      <c r="E32" s="64" t="s">
        <v>48</v>
      </c>
      <c r="F32" s="59" t="s">
        <v>132</v>
      </c>
      <c r="G32" s="40">
        <f t="shared" si="0"/>
        <v>267</v>
      </c>
      <c r="H32" s="51"/>
      <c r="I32" s="116">
        <v>90</v>
      </c>
      <c r="K32" s="51">
        <v>145</v>
      </c>
      <c r="L32" s="51">
        <v>32</v>
      </c>
      <c r="Q32" s="51">
        <v>480</v>
      </c>
      <c r="R32" s="139">
        <v>0.55</v>
      </c>
      <c r="S32" s="139">
        <v>0.45</v>
      </c>
      <c r="T32" s="51">
        <v>3002</v>
      </c>
      <c r="U32" s="53"/>
      <c r="V32" s="8">
        <v>60</v>
      </c>
      <c r="X32" s="51">
        <v>800</v>
      </c>
      <c r="Y32" s="51">
        <v>5.8</v>
      </c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73"/>
    </row>
    <row r="33" s="5" customFormat="1" ht="50" customHeight="1" spans="1:78">
      <c r="A33" s="4">
        <v>26</v>
      </c>
      <c r="B33" s="51"/>
      <c r="C33" s="51" t="s">
        <v>133</v>
      </c>
      <c r="D33" s="51" t="s">
        <v>47</v>
      </c>
      <c r="E33" s="64" t="s">
        <v>48</v>
      </c>
      <c r="F33" s="42" t="s">
        <v>134</v>
      </c>
      <c r="G33" s="40">
        <f t="shared" si="0"/>
        <v>515</v>
      </c>
      <c r="H33" s="51"/>
      <c r="I33" s="112">
        <v>120</v>
      </c>
      <c r="J33" s="4"/>
      <c r="K33" s="4">
        <v>341</v>
      </c>
      <c r="L33" s="4">
        <v>54</v>
      </c>
      <c r="M33" s="4"/>
      <c r="N33" s="4"/>
      <c r="O33" s="4"/>
      <c r="P33" s="4"/>
      <c r="Q33" s="51">
        <v>600</v>
      </c>
      <c r="R33" s="139">
        <v>0.4</v>
      </c>
      <c r="S33" s="139">
        <v>0.6</v>
      </c>
      <c r="T33" s="51">
        <v>2300</v>
      </c>
      <c r="U33" s="129"/>
      <c r="V33" s="40">
        <v>20</v>
      </c>
      <c r="W33" s="40"/>
      <c r="X33" s="51">
        <v>650</v>
      </c>
      <c r="Y33" s="51">
        <v>9.3</v>
      </c>
      <c r="Z33" s="4"/>
      <c r="AA33" s="4"/>
      <c r="AB33" s="4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="5" customFormat="1" ht="108" customHeight="1" spans="1:78">
      <c r="A34" s="4">
        <v>27</v>
      </c>
      <c r="B34" s="69" t="s">
        <v>135</v>
      </c>
      <c r="C34" s="77" t="s">
        <v>136</v>
      </c>
      <c r="D34" s="78" t="s">
        <v>47</v>
      </c>
      <c r="E34" s="64" t="s">
        <v>48</v>
      </c>
      <c r="F34" s="42" t="s">
        <v>137</v>
      </c>
      <c r="G34" s="40">
        <f t="shared" ref="G34:G37" si="1">I34+K34+L34+M34+N34+O34+P34</f>
        <v>213</v>
      </c>
      <c r="H34" s="48"/>
      <c r="I34" s="112">
        <v>70</v>
      </c>
      <c r="J34" s="4"/>
      <c r="K34" s="78">
        <v>143</v>
      </c>
      <c r="L34" s="78"/>
      <c r="M34" s="4"/>
      <c r="N34" s="78"/>
      <c r="O34" s="4"/>
      <c r="P34" s="4"/>
      <c r="Q34" s="140" t="s">
        <v>138</v>
      </c>
      <c r="R34" s="139">
        <v>0.25</v>
      </c>
      <c r="S34" s="139">
        <v>0.75</v>
      </c>
      <c r="T34" s="51">
        <v>5470</v>
      </c>
      <c r="U34" s="78"/>
      <c r="V34" s="68"/>
      <c r="W34" s="68"/>
      <c r="X34" s="51">
        <v>4760</v>
      </c>
      <c r="Y34" s="51">
        <v>5.1</v>
      </c>
      <c r="Z34" s="4"/>
      <c r="AA34" s="4"/>
      <c r="AB34" s="4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="5" customFormat="1" ht="146" customHeight="1" spans="1:78">
      <c r="A35" s="4">
        <v>28</v>
      </c>
      <c r="B35" s="68" t="s">
        <v>139</v>
      </c>
      <c r="C35" s="79" t="s">
        <v>140</v>
      </c>
      <c r="D35" s="68" t="s">
        <v>76</v>
      </c>
      <c r="E35" s="68" t="s">
        <v>76</v>
      </c>
      <c r="F35" s="68" t="s">
        <v>141</v>
      </c>
      <c r="G35" s="40">
        <f t="shared" si="1"/>
        <v>80.8</v>
      </c>
      <c r="H35" s="48"/>
      <c r="I35" s="112">
        <v>70</v>
      </c>
      <c r="J35" s="4"/>
      <c r="K35" s="4">
        <v>10.8</v>
      </c>
      <c r="L35" s="4"/>
      <c r="M35" s="4"/>
      <c r="N35" s="4"/>
      <c r="O35" s="4"/>
      <c r="P35" s="4"/>
      <c r="Q35" s="68" t="s">
        <v>142</v>
      </c>
      <c r="R35" s="68" t="s">
        <v>143</v>
      </c>
      <c r="S35" s="68" t="s">
        <v>144</v>
      </c>
      <c r="T35" s="68" t="s">
        <v>145</v>
      </c>
      <c r="U35" s="129"/>
      <c r="V35" s="40"/>
      <c r="W35" s="40"/>
      <c r="X35" s="40">
        <v>2870</v>
      </c>
      <c r="Y35" s="4"/>
      <c r="Z35" s="4"/>
      <c r="AA35" s="4"/>
      <c r="AB35" s="4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2"/>
      <c r="BX35" s="2"/>
      <c r="BY35" s="2"/>
      <c r="BZ35" s="2"/>
    </row>
    <row r="36" s="5" customFormat="1" ht="69" customHeight="1" spans="1:78">
      <c r="A36" s="4">
        <v>29</v>
      </c>
      <c r="B36" s="66" t="s">
        <v>146</v>
      </c>
      <c r="C36" s="51" t="s">
        <v>147</v>
      </c>
      <c r="D36" s="51" t="s">
        <v>148</v>
      </c>
      <c r="E36" s="51" t="s">
        <v>149</v>
      </c>
      <c r="F36" s="80" t="s">
        <v>150</v>
      </c>
      <c r="G36" s="40">
        <f t="shared" si="1"/>
        <v>46.22</v>
      </c>
      <c r="H36" s="48"/>
      <c r="I36" s="112">
        <v>35</v>
      </c>
      <c r="J36" s="4"/>
      <c r="K36" s="4">
        <v>11.22</v>
      </c>
      <c r="L36" s="4"/>
      <c r="M36" s="4"/>
      <c r="N36" s="4"/>
      <c r="O36" s="4"/>
      <c r="P36" s="4"/>
      <c r="Q36" s="51" t="s">
        <v>151</v>
      </c>
      <c r="R36" s="51"/>
      <c r="S36" s="51"/>
      <c r="T36" s="51">
        <v>2767</v>
      </c>
      <c r="U36" s="129"/>
      <c r="V36" s="40"/>
      <c r="W36" s="40"/>
      <c r="X36" s="51">
        <v>1263</v>
      </c>
      <c r="Y36" s="51"/>
      <c r="Z36" s="51"/>
      <c r="AA36" s="51" t="s">
        <v>152</v>
      </c>
      <c r="AB36" s="4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2"/>
      <c r="BX36" s="2"/>
      <c r="BY36" s="2"/>
      <c r="BZ36" s="2"/>
    </row>
    <row r="37" s="5" customFormat="1" ht="50" customHeight="1" spans="1:78">
      <c r="A37" s="4">
        <v>30</v>
      </c>
      <c r="B37" s="70"/>
      <c r="C37" s="51" t="s">
        <v>153</v>
      </c>
      <c r="D37" s="51" t="s">
        <v>42</v>
      </c>
      <c r="E37" s="51" t="s">
        <v>48</v>
      </c>
      <c r="F37" s="51" t="s">
        <v>154</v>
      </c>
      <c r="G37" s="40">
        <f t="shared" si="1"/>
        <v>171</v>
      </c>
      <c r="H37" s="51"/>
      <c r="I37" s="112">
        <v>60</v>
      </c>
      <c r="J37" s="4"/>
      <c r="K37" s="4">
        <v>111</v>
      </c>
      <c r="L37" s="4"/>
      <c r="M37" s="4"/>
      <c r="N37" s="4"/>
      <c r="O37" s="51"/>
      <c r="P37" s="4"/>
      <c r="Q37" s="51" t="s">
        <v>155</v>
      </c>
      <c r="R37" s="139">
        <v>0.6</v>
      </c>
      <c r="S37" s="139">
        <v>0.4</v>
      </c>
      <c r="T37" s="51">
        <v>3376</v>
      </c>
      <c r="U37" s="4"/>
      <c r="V37" s="4"/>
      <c r="W37" s="4"/>
      <c r="X37" s="51">
        <v>467</v>
      </c>
      <c r="Y37" s="51">
        <v>3.8</v>
      </c>
      <c r="Z37" s="4"/>
      <c r="AA37" s="4"/>
      <c r="AB37" s="5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ht="43" customHeight="1" spans="1:74">
      <c r="A38" s="81" t="s">
        <v>156</v>
      </c>
      <c r="B38" s="82"/>
      <c r="C38" s="82"/>
      <c r="D38" s="82"/>
      <c r="E38" s="82"/>
      <c r="F38" s="82"/>
      <c r="G38" s="82">
        <f>SUM(G8:G37)</f>
        <v>3242.821</v>
      </c>
      <c r="H38" s="83"/>
      <c r="I38" s="82">
        <f>SUM(I8:I37)</f>
        <v>1355</v>
      </c>
      <c r="J38" s="82">
        <f t="shared" ref="J38:P38" si="2">SUM(J8:J37)</f>
        <v>0</v>
      </c>
      <c r="K38" s="82">
        <f t="shared" si="2"/>
        <v>1766.11</v>
      </c>
      <c r="L38" s="82">
        <f t="shared" si="2"/>
        <v>86</v>
      </c>
      <c r="M38" s="82">
        <f t="shared" si="2"/>
        <v>35.711</v>
      </c>
      <c r="N38" s="82">
        <f t="shared" si="2"/>
        <v>0</v>
      </c>
      <c r="O38" s="82">
        <f t="shared" si="2"/>
        <v>0</v>
      </c>
      <c r="P38" s="82">
        <f t="shared" si="2"/>
        <v>0</v>
      </c>
      <c r="Q38" s="83"/>
      <c r="R38" s="83"/>
      <c r="S38" s="83"/>
      <c r="T38" s="82">
        <f>SUM(T8:T33)</f>
        <v>64449</v>
      </c>
      <c r="U38" s="82">
        <f t="shared" ref="U38:AB38" si="3">SUM(U8:U33)</f>
        <v>77</v>
      </c>
      <c r="V38" s="82">
        <f t="shared" si="3"/>
        <v>1181</v>
      </c>
      <c r="W38" s="82">
        <f t="shared" si="3"/>
        <v>199</v>
      </c>
      <c r="X38" s="82">
        <f t="shared" si="3"/>
        <v>40980</v>
      </c>
      <c r="Y38" s="82">
        <f t="shared" si="3"/>
        <v>270.745</v>
      </c>
      <c r="Z38" s="82">
        <f t="shared" si="3"/>
        <v>0</v>
      </c>
      <c r="AA38" s="82">
        <f t="shared" si="3"/>
        <v>1500</v>
      </c>
      <c r="AB38" s="82">
        <f t="shared" si="3"/>
        <v>134275</v>
      </c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</row>
    <row r="39" s="5" customFormat="1" ht="52" customHeight="1" spans="1:78">
      <c r="A39" s="84" t="s">
        <v>157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141"/>
      <c r="R39" s="66"/>
      <c r="S39" s="66"/>
      <c r="T39" s="142"/>
      <c r="U39" s="143"/>
      <c r="V39" s="143"/>
      <c r="W39" s="143"/>
      <c r="X39" s="143"/>
      <c r="Y39" s="143"/>
      <c r="Z39" s="143"/>
      <c r="AA39" s="161"/>
      <c r="AB39" s="143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="5" customFormat="1" ht="62" customHeight="1" spans="1:78">
      <c r="A40" s="4">
        <v>1</v>
      </c>
      <c r="B40" s="53" t="s">
        <v>158</v>
      </c>
      <c r="C40" s="53" t="s">
        <v>159</v>
      </c>
      <c r="D40" s="51" t="s">
        <v>47</v>
      </c>
      <c r="E40" s="64" t="s">
        <v>48</v>
      </c>
      <c r="F40" s="85" t="s">
        <v>160</v>
      </c>
      <c r="G40" s="40">
        <f t="shared" ref="G40:G47" si="4">I40+K40+L40+M40+N40+O40+P40</f>
        <v>70</v>
      </c>
      <c r="H40" s="48"/>
      <c r="I40" s="112">
        <v>23</v>
      </c>
      <c r="J40" s="4"/>
      <c r="K40" s="4">
        <v>42</v>
      </c>
      <c r="L40" s="4"/>
      <c r="M40" s="4">
        <v>5</v>
      </c>
      <c r="N40" s="4"/>
      <c r="O40" s="4"/>
      <c r="P40" s="4"/>
      <c r="Q40" s="40" t="s">
        <v>161</v>
      </c>
      <c r="R40" s="134"/>
      <c r="S40" s="134"/>
      <c r="T40" s="53">
        <v>3200</v>
      </c>
      <c r="U40" s="129"/>
      <c r="V40" s="40">
        <v>30</v>
      </c>
      <c r="W40" s="40"/>
      <c r="X40" s="40">
        <v>421</v>
      </c>
      <c r="Y40" s="4"/>
      <c r="Z40" s="4"/>
      <c r="AA40" s="4"/>
      <c r="AB40" s="4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="6" customFormat="1" ht="118" customHeight="1" spans="1:78">
      <c r="A41" s="86">
        <v>2</v>
      </c>
      <c r="B41" s="51" t="s">
        <v>162</v>
      </c>
      <c r="C41" s="87" t="s">
        <v>163</v>
      </c>
      <c r="D41" s="87" t="s">
        <v>164</v>
      </c>
      <c r="E41" s="87" t="s">
        <v>164</v>
      </c>
      <c r="F41" s="87" t="s">
        <v>165</v>
      </c>
      <c r="G41" s="40">
        <f t="shared" si="4"/>
        <v>78.77</v>
      </c>
      <c r="H41" s="88"/>
      <c r="I41" s="112">
        <v>50</v>
      </c>
      <c r="J41" s="7"/>
      <c r="K41" s="51">
        <v>28.77</v>
      </c>
      <c r="L41" s="7"/>
      <c r="M41" s="7"/>
      <c r="N41" s="88"/>
      <c r="O41" s="88"/>
      <c r="P41" s="88"/>
      <c r="Q41" s="87" t="s">
        <v>166</v>
      </c>
      <c r="R41" s="144">
        <v>25</v>
      </c>
      <c r="S41" s="144">
        <v>75</v>
      </c>
      <c r="T41" s="145">
        <v>3260</v>
      </c>
      <c r="U41" s="88"/>
      <c r="V41" s="88"/>
      <c r="W41" s="88"/>
      <c r="X41" s="51">
        <v>3260</v>
      </c>
      <c r="Y41" s="88"/>
      <c r="Z41" s="88"/>
      <c r="AA41" s="88"/>
      <c r="AB41" s="51">
        <v>60000</v>
      </c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</row>
    <row r="42" s="5" customFormat="1" ht="60" customHeight="1" spans="1:78">
      <c r="A42" s="4">
        <v>3</v>
      </c>
      <c r="B42" s="51" t="s">
        <v>167</v>
      </c>
      <c r="C42" s="40" t="s">
        <v>168</v>
      </c>
      <c r="D42" s="40" t="s">
        <v>42</v>
      </c>
      <c r="E42" s="40" t="s">
        <v>42</v>
      </c>
      <c r="F42" s="74" t="s">
        <v>169</v>
      </c>
      <c r="G42" s="40">
        <f t="shared" si="4"/>
        <v>166.9</v>
      </c>
      <c r="H42" s="47"/>
      <c r="I42" s="112">
        <v>50</v>
      </c>
      <c r="J42" s="4"/>
      <c r="K42" s="4">
        <v>112</v>
      </c>
      <c r="L42" s="4"/>
      <c r="M42" s="4"/>
      <c r="N42" s="4">
        <v>4.9</v>
      </c>
      <c r="O42" s="4"/>
      <c r="P42" s="4"/>
      <c r="Q42" s="40" t="s">
        <v>170</v>
      </c>
      <c r="R42" s="146"/>
      <c r="S42" s="146"/>
      <c r="T42" s="45">
        <v>2570</v>
      </c>
      <c r="U42" s="129"/>
      <c r="V42" s="40"/>
      <c r="W42" s="40"/>
      <c r="X42" s="40">
        <v>2570</v>
      </c>
      <c r="Y42" s="4"/>
      <c r="Z42" s="4"/>
      <c r="AA42" s="4"/>
      <c r="AB42" s="4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="6" customFormat="1" ht="62" customHeight="1" spans="1:78">
      <c r="A43" s="86">
        <v>4</v>
      </c>
      <c r="B43" s="51" t="s">
        <v>171</v>
      </c>
      <c r="C43" s="51" t="s">
        <v>172</v>
      </c>
      <c r="D43" s="89" t="s">
        <v>47</v>
      </c>
      <c r="E43" s="64" t="s">
        <v>48</v>
      </c>
      <c r="F43" s="89" t="s">
        <v>173</v>
      </c>
      <c r="G43" s="40">
        <f t="shared" si="4"/>
        <v>78</v>
      </c>
      <c r="H43" s="88"/>
      <c r="I43" s="112">
        <v>27</v>
      </c>
      <c r="J43" s="4"/>
      <c r="K43" s="51">
        <v>51</v>
      </c>
      <c r="L43" s="7"/>
      <c r="M43" s="7"/>
      <c r="N43" s="7"/>
      <c r="O43" s="7"/>
      <c r="P43" s="7"/>
      <c r="Q43" s="51" t="s">
        <v>174</v>
      </c>
      <c r="R43" s="139">
        <v>0.53</v>
      </c>
      <c r="S43" s="139">
        <v>0.47</v>
      </c>
      <c r="T43" s="51">
        <v>1600</v>
      </c>
      <c r="U43" s="7"/>
      <c r="V43" s="7"/>
      <c r="W43" s="7"/>
      <c r="X43" s="51">
        <v>1200</v>
      </c>
      <c r="Y43" s="51">
        <v>1.82</v>
      </c>
      <c r="Z43" s="7"/>
      <c r="AA43" s="7"/>
      <c r="AB43" s="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</row>
    <row r="44" s="5" customFormat="1" ht="77" customHeight="1" spans="1:78">
      <c r="A44" s="4">
        <v>5</v>
      </c>
      <c r="B44" s="51"/>
      <c r="C44" s="90" t="s">
        <v>175</v>
      </c>
      <c r="D44" s="90" t="s">
        <v>47</v>
      </c>
      <c r="E44" s="64" t="s">
        <v>48</v>
      </c>
      <c r="F44" s="90" t="s">
        <v>176</v>
      </c>
      <c r="G44" s="40">
        <f t="shared" si="4"/>
        <v>81</v>
      </c>
      <c r="H44" s="48"/>
      <c r="I44" s="112">
        <v>27</v>
      </c>
      <c r="J44" s="4"/>
      <c r="K44" s="4">
        <v>54</v>
      </c>
      <c r="L44" s="4"/>
      <c r="M44" s="4"/>
      <c r="N44" s="4"/>
      <c r="O44" s="4"/>
      <c r="P44" s="4"/>
      <c r="Q44" s="90" t="s">
        <v>177</v>
      </c>
      <c r="R44" s="147">
        <v>0.53</v>
      </c>
      <c r="S44" s="147">
        <v>0.47</v>
      </c>
      <c r="T44" s="90">
        <v>1800</v>
      </c>
      <c r="U44" s="129"/>
      <c r="V44" s="40"/>
      <c r="W44" s="40"/>
      <c r="X44" s="40">
        <v>238</v>
      </c>
      <c r="Y44" s="4">
        <v>1800</v>
      </c>
      <c r="Z44" s="4"/>
      <c r="AA44" s="4"/>
      <c r="AB44" s="4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="5" customFormat="1" ht="50" customHeight="1" spans="1:78">
      <c r="A45" s="86">
        <v>6</v>
      </c>
      <c r="B45" s="91" t="s">
        <v>178</v>
      </c>
      <c r="C45" s="91" t="s">
        <v>179</v>
      </c>
      <c r="D45" s="90" t="s">
        <v>47</v>
      </c>
      <c r="E45" s="64" t="s">
        <v>48</v>
      </c>
      <c r="F45" s="92" t="s">
        <v>180</v>
      </c>
      <c r="G45" s="40">
        <f t="shared" si="4"/>
        <v>39.42</v>
      </c>
      <c r="H45" s="51"/>
      <c r="I45" s="112">
        <v>15</v>
      </c>
      <c r="J45" s="4"/>
      <c r="K45" s="51">
        <v>24.42</v>
      </c>
      <c r="L45" s="4"/>
      <c r="M45" s="4"/>
      <c r="N45" s="4"/>
      <c r="O45" s="4"/>
      <c r="P45" s="4"/>
      <c r="Q45" s="51"/>
      <c r="R45" s="139"/>
      <c r="S45" s="139"/>
      <c r="T45" s="51">
        <v>1621</v>
      </c>
      <c r="U45" s="4"/>
      <c r="V45" s="4"/>
      <c r="W45" s="4"/>
      <c r="X45" s="51">
        <v>961</v>
      </c>
      <c r="Y45" s="51"/>
      <c r="Z45" s="4"/>
      <c r="AA45" s="4"/>
      <c r="AB45" s="4">
        <v>5100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="4" customFormat="1" ht="50" customHeight="1" spans="1:79">
      <c r="A46" s="4">
        <v>7</v>
      </c>
      <c r="B46" s="91"/>
      <c r="C46" s="91" t="s">
        <v>181</v>
      </c>
      <c r="D46" s="91" t="s">
        <v>42</v>
      </c>
      <c r="E46" s="91" t="s">
        <v>182</v>
      </c>
      <c r="F46" s="92" t="s">
        <v>183</v>
      </c>
      <c r="G46" s="40">
        <f t="shared" si="4"/>
        <v>52</v>
      </c>
      <c r="H46" s="51"/>
      <c r="I46" s="112">
        <v>24</v>
      </c>
      <c r="K46" s="51">
        <v>28</v>
      </c>
      <c r="Q46" s="91">
        <v>500</v>
      </c>
      <c r="R46" s="148"/>
      <c r="S46" s="149"/>
      <c r="T46" s="91">
        <v>2683</v>
      </c>
      <c r="X46" s="51">
        <v>2683</v>
      </c>
      <c r="Y46" s="51"/>
      <c r="Z46" s="47"/>
      <c r="AA46" s="47"/>
      <c r="AB46" s="4">
        <v>200</v>
      </c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171"/>
    </row>
    <row r="47" s="5" customFormat="1" ht="55" customHeight="1" spans="1:78">
      <c r="A47" s="86">
        <v>8</v>
      </c>
      <c r="B47" s="69" t="s">
        <v>135</v>
      </c>
      <c r="C47" s="69" t="s">
        <v>184</v>
      </c>
      <c r="D47" s="93" t="s">
        <v>42</v>
      </c>
      <c r="E47" s="93" t="s">
        <v>185</v>
      </c>
      <c r="F47" s="42" t="s">
        <v>186</v>
      </c>
      <c r="G47" s="40">
        <f t="shared" si="4"/>
        <v>25</v>
      </c>
      <c r="H47" s="94"/>
      <c r="I47" s="112">
        <v>20</v>
      </c>
      <c r="J47" s="4"/>
      <c r="K47" s="117"/>
      <c r="L47" s="4">
        <v>5</v>
      </c>
      <c r="M47" s="4"/>
      <c r="N47" s="4"/>
      <c r="O47" s="4"/>
      <c r="P47" s="4"/>
      <c r="Q47" s="51"/>
      <c r="R47" s="138">
        <v>0.2</v>
      </c>
      <c r="S47" s="138">
        <v>0.8</v>
      </c>
      <c r="T47" s="69">
        <v>2866</v>
      </c>
      <c r="U47" s="150"/>
      <c r="V47" s="4"/>
      <c r="W47" s="4"/>
      <c r="X47" s="51">
        <v>1850</v>
      </c>
      <c r="Y47" s="51">
        <v>0.34</v>
      </c>
      <c r="Z47" s="4"/>
      <c r="AA47" s="4"/>
      <c r="AB47" s="4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="5" customFormat="1" ht="81" customHeight="1" spans="1:78">
      <c r="A48" s="4">
        <v>9</v>
      </c>
      <c r="B48" s="51" t="s">
        <v>187</v>
      </c>
      <c r="C48" s="51" t="s">
        <v>188</v>
      </c>
      <c r="D48" s="53" t="s">
        <v>76</v>
      </c>
      <c r="E48" s="53" t="s">
        <v>76</v>
      </c>
      <c r="F48" s="95" t="s">
        <v>189</v>
      </c>
      <c r="G48" s="40">
        <f>I48+J48+K48+L48+M48+N48+O48+P48</f>
        <v>105</v>
      </c>
      <c r="H48" s="51"/>
      <c r="I48" s="112">
        <v>40</v>
      </c>
      <c r="J48" s="4"/>
      <c r="K48" s="4">
        <v>45</v>
      </c>
      <c r="L48" s="4"/>
      <c r="M48" s="4">
        <v>20</v>
      </c>
      <c r="N48" s="4"/>
      <c r="O48" s="4"/>
      <c r="P48" s="4"/>
      <c r="Q48" s="51"/>
      <c r="R48" s="51"/>
      <c r="S48" s="51"/>
      <c r="T48" s="51">
        <v>2850</v>
      </c>
      <c r="U48" s="129"/>
      <c r="V48" s="40">
        <v>2182</v>
      </c>
      <c r="W48" s="40"/>
      <c r="X48" s="51">
        <v>2850</v>
      </c>
      <c r="Y48" s="51"/>
      <c r="Z48" s="4"/>
      <c r="AA48" s="4"/>
      <c r="AB48" s="4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="5" customFormat="1" ht="156" customHeight="1" spans="1:78">
      <c r="A49" s="86">
        <v>10</v>
      </c>
      <c r="B49" s="51" t="s">
        <v>190</v>
      </c>
      <c r="C49" s="51" t="s">
        <v>191</v>
      </c>
      <c r="D49" s="96" t="s">
        <v>47</v>
      </c>
      <c r="E49" s="64" t="s">
        <v>48</v>
      </c>
      <c r="F49" s="97" t="s">
        <v>192</v>
      </c>
      <c r="G49" s="40">
        <f t="shared" ref="G38:G59" si="5">I49+K49+L49+M49+N49+O49+P49</f>
        <v>133.5</v>
      </c>
      <c r="H49" s="51"/>
      <c r="I49" s="112">
        <v>53</v>
      </c>
      <c r="J49" s="4"/>
      <c r="K49" s="4">
        <v>73.3</v>
      </c>
      <c r="L49" s="4"/>
      <c r="M49" s="4"/>
      <c r="N49" s="4">
        <v>5.2</v>
      </c>
      <c r="O49" s="4">
        <v>2</v>
      </c>
      <c r="P49" s="4"/>
      <c r="Q49" s="51" t="s">
        <v>193</v>
      </c>
      <c r="R49" s="51">
        <v>20</v>
      </c>
      <c r="S49" s="51">
        <v>80</v>
      </c>
      <c r="T49" s="51">
        <v>3389</v>
      </c>
      <c r="U49" s="129"/>
      <c r="V49" s="40"/>
      <c r="W49" s="40"/>
      <c r="X49" s="51">
        <v>1872</v>
      </c>
      <c r="Y49" s="51">
        <v>3500</v>
      </c>
      <c r="Z49" s="4"/>
      <c r="AA49" s="4"/>
      <c r="AB49" s="4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2"/>
      <c r="BX49" s="2"/>
      <c r="BY49" s="2"/>
      <c r="BZ49" s="2"/>
    </row>
    <row r="50" s="5" customFormat="1" ht="57" customHeight="1" spans="1:78">
      <c r="A50" s="4">
        <v>11</v>
      </c>
      <c r="B50" s="78" t="s">
        <v>194</v>
      </c>
      <c r="C50" s="78" t="s">
        <v>195</v>
      </c>
      <c r="D50" s="78" t="s">
        <v>196</v>
      </c>
      <c r="E50" s="64" t="s">
        <v>48</v>
      </c>
      <c r="F50" s="75" t="s">
        <v>197</v>
      </c>
      <c r="G50" s="40">
        <f t="shared" si="5"/>
        <v>65.66</v>
      </c>
      <c r="H50" s="78"/>
      <c r="I50" s="112">
        <v>23</v>
      </c>
      <c r="J50" s="4"/>
      <c r="K50" s="78">
        <v>41.66</v>
      </c>
      <c r="L50" s="78">
        <v>1</v>
      </c>
      <c r="M50" s="4"/>
      <c r="N50" s="4"/>
      <c r="O50" s="4"/>
      <c r="P50" s="4"/>
      <c r="Q50" s="78" t="s">
        <v>198</v>
      </c>
      <c r="R50" s="78">
        <v>35</v>
      </c>
      <c r="S50" s="78">
        <v>65</v>
      </c>
      <c r="T50" s="78">
        <v>1656</v>
      </c>
      <c r="U50" s="129"/>
      <c r="V50" s="40"/>
      <c r="W50" s="40"/>
      <c r="X50" s="78">
        <v>2122</v>
      </c>
      <c r="Y50" s="78">
        <v>1.488</v>
      </c>
      <c r="Z50" s="4"/>
      <c r="AA50" s="4"/>
      <c r="AB50" s="4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2"/>
      <c r="BX50" s="2"/>
      <c r="BY50" s="2"/>
      <c r="BZ50" s="2"/>
    </row>
    <row r="51" s="5" customFormat="1" ht="37" customHeight="1" spans="1:78">
      <c r="A51" s="86">
        <v>12</v>
      </c>
      <c r="B51" s="78"/>
      <c r="C51" s="51" t="s">
        <v>199</v>
      </c>
      <c r="D51" s="98" t="s">
        <v>47</v>
      </c>
      <c r="E51" s="64" t="s">
        <v>48</v>
      </c>
      <c r="F51" s="51" t="s">
        <v>200</v>
      </c>
      <c r="G51" s="40">
        <f t="shared" si="5"/>
        <v>82.22</v>
      </c>
      <c r="H51" s="99"/>
      <c r="I51" s="112">
        <v>50</v>
      </c>
      <c r="J51" s="4"/>
      <c r="K51" s="47">
        <v>32.22</v>
      </c>
      <c r="L51" s="94"/>
      <c r="M51" s="4"/>
      <c r="N51" s="4"/>
      <c r="O51" s="4"/>
      <c r="P51" s="47"/>
      <c r="Q51" s="51" t="s">
        <v>201</v>
      </c>
      <c r="R51" s="51">
        <v>25</v>
      </c>
      <c r="S51" s="51">
        <v>75</v>
      </c>
      <c r="T51" s="51">
        <v>2366</v>
      </c>
      <c r="U51" s="40"/>
      <c r="V51" s="40"/>
      <c r="W51" s="40"/>
      <c r="X51" s="40">
        <v>2366</v>
      </c>
      <c r="Y51" s="47"/>
      <c r="Z51" s="47"/>
      <c r="AA51" s="4"/>
      <c r="AB51" s="4">
        <v>9000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="9" customFormat="1" ht="50" customHeight="1" spans="1:78">
      <c r="A52" s="4">
        <v>13</v>
      </c>
      <c r="B52" s="51" t="s">
        <v>202</v>
      </c>
      <c r="C52" s="51" t="s">
        <v>203</v>
      </c>
      <c r="D52" s="51" t="s">
        <v>108</v>
      </c>
      <c r="E52" s="51" t="s">
        <v>204</v>
      </c>
      <c r="F52" s="51" t="s">
        <v>205</v>
      </c>
      <c r="G52" s="40">
        <v>30</v>
      </c>
      <c r="H52" s="51"/>
      <c r="I52" s="112">
        <v>22</v>
      </c>
      <c r="J52" s="4"/>
      <c r="K52" s="4">
        <v>8</v>
      </c>
      <c r="L52" s="4"/>
      <c r="M52" s="4"/>
      <c r="N52" s="4"/>
      <c r="O52" s="4"/>
      <c r="P52" s="4"/>
      <c r="Q52" s="51">
        <v>1500</v>
      </c>
      <c r="R52" s="51">
        <v>20</v>
      </c>
      <c r="S52" s="51">
        <v>80</v>
      </c>
      <c r="T52" s="51">
        <v>3985</v>
      </c>
      <c r="U52" s="4"/>
      <c r="V52" s="4"/>
      <c r="W52" s="4"/>
      <c r="X52" s="51">
        <v>3985</v>
      </c>
      <c r="Y52" s="51"/>
      <c r="Z52" s="51"/>
      <c r="AA52" s="51"/>
      <c r="AB52" s="51">
        <v>29700</v>
      </c>
      <c r="AC52" s="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</row>
    <row r="53" s="4" customFormat="1" ht="50" customHeight="1" spans="1:79">
      <c r="A53" s="86">
        <v>14</v>
      </c>
      <c r="B53" s="51"/>
      <c r="C53" s="51" t="s">
        <v>206</v>
      </c>
      <c r="D53" s="51" t="s">
        <v>76</v>
      </c>
      <c r="E53" s="51" t="s">
        <v>204</v>
      </c>
      <c r="F53" s="51" t="s">
        <v>207</v>
      </c>
      <c r="G53" s="40">
        <v>30</v>
      </c>
      <c r="H53" s="51"/>
      <c r="I53" s="112">
        <v>22</v>
      </c>
      <c r="K53" s="51">
        <v>8</v>
      </c>
      <c r="Q53" s="51">
        <v>1500</v>
      </c>
      <c r="R53" s="51">
        <v>20</v>
      </c>
      <c r="S53" s="51">
        <v>80</v>
      </c>
      <c r="T53" s="51">
        <v>3816</v>
      </c>
      <c r="X53" s="51">
        <v>3816</v>
      </c>
      <c r="Y53" s="51"/>
      <c r="Z53" s="51"/>
      <c r="AA53" s="51"/>
      <c r="AB53" s="51">
        <v>19800</v>
      </c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2"/>
      <c r="BX53" s="2"/>
      <c r="BY53" s="2"/>
      <c r="BZ53" s="2"/>
      <c r="CA53" s="171"/>
    </row>
    <row r="54" s="9" customFormat="1" ht="72" customHeight="1" spans="1:78">
      <c r="A54" s="4">
        <v>15</v>
      </c>
      <c r="B54" s="51"/>
      <c r="C54" s="51" t="s">
        <v>208</v>
      </c>
      <c r="D54" s="89" t="s">
        <v>47</v>
      </c>
      <c r="E54" s="64" t="s">
        <v>48</v>
      </c>
      <c r="F54" s="89" t="s">
        <v>209</v>
      </c>
      <c r="G54" s="40">
        <f t="shared" si="5"/>
        <v>33.35</v>
      </c>
      <c r="H54" s="51"/>
      <c r="I54" s="112">
        <v>17</v>
      </c>
      <c r="J54" s="4"/>
      <c r="K54" s="77">
        <v>16.35</v>
      </c>
      <c r="L54" s="51"/>
      <c r="M54" s="51"/>
      <c r="N54" s="4"/>
      <c r="O54" s="4"/>
      <c r="P54" s="4"/>
      <c r="Q54" s="51">
        <v>766</v>
      </c>
      <c r="R54" s="51">
        <v>20</v>
      </c>
      <c r="S54" s="51">
        <v>80</v>
      </c>
      <c r="T54" s="51">
        <v>3496</v>
      </c>
      <c r="U54" s="51"/>
      <c r="V54" s="51"/>
      <c r="W54" s="4"/>
      <c r="X54" s="77">
        <v>478</v>
      </c>
      <c r="Y54" s="77">
        <v>0.2</v>
      </c>
      <c r="Z54" s="4"/>
      <c r="AA54" s="4"/>
      <c r="AB54" s="51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</row>
    <row r="55" s="4" customFormat="1" ht="45" customHeight="1" spans="1:79">
      <c r="A55" s="86">
        <v>16</v>
      </c>
      <c r="B55" s="100" t="s">
        <v>210</v>
      </c>
      <c r="C55" s="100" t="s">
        <v>211</v>
      </c>
      <c r="D55" s="100" t="s">
        <v>164</v>
      </c>
      <c r="E55" s="100" t="s">
        <v>164</v>
      </c>
      <c r="F55" s="69" t="s">
        <v>212</v>
      </c>
      <c r="G55" s="40">
        <f t="shared" si="5"/>
        <v>50</v>
      </c>
      <c r="H55" s="73"/>
      <c r="I55" s="112">
        <v>50</v>
      </c>
      <c r="K55" s="51"/>
      <c r="P55" s="8"/>
      <c r="Q55" s="151" t="s">
        <v>213</v>
      </c>
      <c r="R55" s="40">
        <v>25</v>
      </c>
      <c r="S55" s="40">
        <v>75</v>
      </c>
      <c r="T55" s="40">
        <v>1847</v>
      </c>
      <c r="U55" s="45"/>
      <c r="X55" s="40">
        <v>1847</v>
      </c>
      <c r="Y55" s="163">
        <v>0.6</v>
      </c>
      <c r="Z55" s="100"/>
      <c r="AA55" s="100"/>
      <c r="AB55" s="100"/>
      <c r="AC55" s="2"/>
      <c r="AD55" s="2"/>
      <c r="AE55" s="2"/>
      <c r="AF55" s="2"/>
      <c r="AG55" s="170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2"/>
      <c r="BX55" s="2"/>
      <c r="BY55" s="2"/>
      <c r="BZ55" s="2"/>
      <c r="CA55" s="171"/>
    </row>
    <row r="56" s="5" customFormat="1" ht="57" customHeight="1" spans="1:78">
      <c r="A56" s="4">
        <v>17</v>
      </c>
      <c r="B56" s="100"/>
      <c r="C56" s="59" t="s">
        <v>214</v>
      </c>
      <c r="D56" s="59" t="s">
        <v>215</v>
      </c>
      <c r="E56" s="59" t="s">
        <v>215</v>
      </c>
      <c r="F56" s="59" t="s">
        <v>216</v>
      </c>
      <c r="G56" s="40">
        <f t="shared" si="5"/>
        <v>50</v>
      </c>
      <c r="H56" s="48"/>
      <c r="I56" s="112">
        <v>30</v>
      </c>
      <c r="J56" s="4"/>
      <c r="K56" s="4">
        <v>20</v>
      </c>
      <c r="L56" s="4"/>
      <c r="M56" s="4"/>
      <c r="N56" s="4"/>
      <c r="O56" s="4"/>
      <c r="P56" s="4"/>
      <c r="Q56" s="59" t="s">
        <v>217</v>
      </c>
      <c r="R56" s="59">
        <v>30</v>
      </c>
      <c r="S56" s="59">
        <v>70</v>
      </c>
      <c r="T56" s="59">
        <v>2499</v>
      </c>
      <c r="U56" s="129"/>
      <c r="V56" s="40"/>
      <c r="W56" s="40"/>
      <c r="X56" s="40">
        <v>2499</v>
      </c>
      <c r="Y56" s="4"/>
      <c r="Z56" s="4"/>
      <c r="AA56" s="4"/>
      <c r="AB56" s="4">
        <v>1000</v>
      </c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2"/>
      <c r="BX56" s="2"/>
      <c r="BY56" s="2"/>
      <c r="BZ56" s="2"/>
    </row>
    <row r="57" s="5" customFormat="1" ht="70" customHeight="1" spans="1:78">
      <c r="A57" s="86">
        <v>18</v>
      </c>
      <c r="B57" s="68" t="s">
        <v>139</v>
      </c>
      <c r="C57" s="68" t="s">
        <v>218</v>
      </c>
      <c r="D57" s="68" t="s">
        <v>42</v>
      </c>
      <c r="E57" s="68" t="s">
        <v>56</v>
      </c>
      <c r="F57" s="101" t="s">
        <v>219</v>
      </c>
      <c r="G57" s="40">
        <f t="shared" si="5"/>
        <v>75</v>
      </c>
      <c r="H57" s="48"/>
      <c r="I57" s="112">
        <v>49</v>
      </c>
      <c r="J57" s="4"/>
      <c r="K57" s="4">
        <v>26</v>
      </c>
      <c r="L57" s="4"/>
      <c r="M57" s="4"/>
      <c r="N57" s="4"/>
      <c r="O57" s="4"/>
      <c r="P57" s="4"/>
      <c r="Q57" s="68" t="s">
        <v>220</v>
      </c>
      <c r="R57" s="68">
        <v>30</v>
      </c>
      <c r="S57" s="68">
        <v>70</v>
      </c>
      <c r="T57" s="68" t="s">
        <v>221</v>
      </c>
      <c r="U57" s="129"/>
      <c r="V57" s="4"/>
      <c r="W57" s="68">
        <v>1.75</v>
      </c>
      <c r="X57" s="68">
        <v>1890</v>
      </c>
      <c r="Y57" s="4"/>
      <c r="Z57" s="4"/>
      <c r="AA57" s="4"/>
      <c r="AB57" s="4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2"/>
      <c r="BX57" s="2"/>
      <c r="BY57" s="2"/>
      <c r="BZ57" s="2"/>
    </row>
    <row r="58" s="5" customFormat="1" ht="90" customHeight="1" spans="1:78">
      <c r="A58" s="4">
        <v>19</v>
      </c>
      <c r="B58" s="51" t="s">
        <v>222</v>
      </c>
      <c r="C58" s="51" t="s">
        <v>223</v>
      </c>
      <c r="D58" s="59" t="s">
        <v>47</v>
      </c>
      <c r="E58" s="64" t="s">
        <v>48</v>
      </c>
      <c r="F58" s="59" t="s">
        <v>224</v>
      </c>
      <c r="G58" s="40">
        <f t="shared" si="5"/>
        <v>115.55</v>
      </c>
      <c r="H58" s="59"/>
      <c r="I58" s="118">
        <v>40</v>
      </c>
      <c r="J58" s="119"/>
      <c r="K58" s="59">
        <v>75.55</v>
      </c>
      <c r="L58" s="4"/>
      <c r="M58" s="4"/>
      <c r="N58" s="4"/>
      <c r="O58" s="4"/>
      <c r="P58" s="4"/>
      <c r="Q58" s="51" t="s">
        <v>94</v>
      </c>
      <c r="R58" s="139"/>
      <c r="S58" s="139"/>
      <c r="T58" s="51">
        <v>2442</v>
      </c>
      <c r="U58" s="129"/>
      <c r="V58" s="40"/>
      <c r="W58" s="40"/>
      <c r="X58" s="51">
        <v>720</v>
      </c>
      <c r="Y58" s="4"/>
      <c r="Z58" s="4"/>
      <c r="AA58" s="4"/>
      <c r="AB58" s="4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2"/>
      <c r="BX58" s="2"/>
      <c r="BY58" s="2"/>
      <c r="BZ58" s="2"/>
    </row>
    <row r="59" s="5" customFormat="1" ht="87" customHeight="1" spans="1:78">
      <c r="A59" s="86">
        <v>20</v>
      </c>
      <c r="B59" s="51"/>
      <c r="C59" s="51" t="s">
        <v>225</v>
      </c>
      <c r="D59" s="69" t="s">
        <v>196</v>
      </c>
      <c r="E59" s="64" t="s">
        <v>48</v>
      </c>
      <c r="F59" s="69" t="s">
        <v>226</v>
      </c>
      <c r="G59" s="40">
        <f t="shared" si="5"/>
        <v>37.25</v>
      </c>
      <c r="H59" s="48"/>
      <c r="I59" s="112">
        <v>14</v>
      </c>
      <c r="J59" s="4"/>
      <c r="K59" s="4">
        <v>22.25</v>
      </c>
      <c r="L59" s="4">
        <v>1</v>
      </c>
      <c r="M59" s="4"/>
      <c r="N59" s="4"/>
      <c r="O59" s="4"/>
      <c r="P59" s="4"/>
      <c r="Q59" s="51" t="s">
        <v>227</v>
      </c>
      <c r="R59" s="139"/>
      <c r="S59" s="139"/>
      <c r="T59" s="51">
        <v>1236</v>
      </c>
      <c r="U59" s="51">
        <v>500</v>
      </c>
      <c r="V59" s="40"/>
      <c r="W59" s="40"/>
      <c r="X59" s="40">
        <v>1266</v>
      </c>
      <c r="Y59" s="4"/>
      <c r="Z59" s="4"/>
      <c r="AA59" s="4"/>
      <c r="AB59" s="4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2"/>
      <c r="BX59" s="2"/>
      <c r="BY59" s="2"/>
      <c r="BZ59" s="2"/>
    </row>
    <row r="60" s="10" customFormat="1" ht="54" customHeight="1" spans="1:78">
      <c r="A60" s="102" t="s">
        <v>156</v>
      </c>
      <c r="B60" s="102"/>
      <c r="C60" s="102"/>
      <c r="D60" s="102"/>
      <c r="E60" s="102"/>
      <c r="F60" s="102"/>
      <c r="G60" s="103">
        <f>SUM(G40:G59)</f>
        <v>1398.62</v>
      </c>
      <c r="H60" s="104"/>
      <c r="I60" s="102">
        <f>SUM(I40:I59)</f>
        <v>646</v>
      </c>
      <c r="J60" s="102">
        <f t="shared" ref="J60:P60" si="6">SUM(J40:J59)</f>
        <v>0</v>
      </c>
      <c r="K60" s="102">
        <f t="shared" si="6"/>
        <v>708.52</v>
      </c>
      <c r="L60" s="102">
        <f t="shared" si="6"/>
        <v>7</v>
      </c>
      <c r="M60" s="102">
        <f t="shared" si="6"/>
        <v>25</v>
      </c>
      <c r="N60" s="102">
        <f t="shared" si="6"/>
        <v>10.1</v>
      </c>
      <c r="O60" s="102">
        <f t="shared" si="6"/>
        <v>2</v>
      </c>
      <c r="P60" s="102">
        <f t="shared" si="6"/>
        <v>0</v>
      </c>
      <c r="Q60" s="152"/>
      <c r="R60" s="152"/>
      <c r="S60" s="152"/>
      <c r="T60" s="102">
        <f>SUM(T40:T59)</f>
        <v>49182</v>
      </c>
      <c r="U60" s="102">
        <f t="shared" ref="U60:AB60" si="7">SUM(U40:U59)</f>
        <v>500</v>
      </c>
      <c r="V60" s="102">
        <f t="shared" si="7"/>
        <v>2212</v>
      </c>
      <c r="W60" s="102">
        <f t="shared" si="7"/>
        <v>1.75</v>
      </c>
      <c r="X60" s="102">
        <f t="shared" si="7"/>
        <v>38894</v>
      </c>
      <c r="Y60" s="102">
        <f t="shared" si="7"/>
        <v>5304.448</v>
      </c>
      <c r="Z60" s="102">
        <f t="shared" si="7"/>
        <v>0</v>
      </c>
      <c r="AA60" s="102">
        <f t="shared" si="7"/>
        <v>0</v>
      </c>
      <c r="AB60" s="102">
        <f t="shared" si="7"/>
        <v>124800</v>
      </c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</row>
    <row r="61" s="11" customFormat="1" ht="39" customHeight="1" spans="1:78">
      <c r="A61" s="105" t="s">
        <v>228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20"/>
      <c r="Q61" s="143"/>
      <c r="R61" s="143"/>
      <c r="S61" s="143"/>
      <c r="T61" s="143"/>
      <c r="U61" s="143"/>
      <c r="V61" s="143"/>
      <c r="W61" s="143"/>
      <c r="X61" s="143"/>
      <c r="Y61" s="165"/>
      <c r="Z61" s="143"/>
      <c r="AA61" s="161"/>
      <c r="AB61" s="166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</row>
    <row r="62" s="12" customFormat="1" ht="48" customHeight="1" spans="1:79">
      <c r="A62" s="86">
        <v>1</v>
      </c>
      <c r="B62" s="86" t="s">
        <v>79</v>
      </c>
      <c r="C62" s="107" t="s">
        <v>229</v>
      </c>
      <c r="D62" s="86" t="s">
        <v>47</v>
      </c>
      <c r="E62" s="42" t="s">
        <v>62</v>
      </c>
      <c r="F62" s="95" t="s">
        <v>230</v>
      </c>
      <c r="G62" s="86">
        <f>I62+L62</f>
        <v>7.56</v>
      </c>
      <c r="I62" s="121">
        <v>4</v>
      </c>
      <c r="J62" s="122"/>
      <c r="K62" s="122"/>
      <c r="L62" s="107">
        <v>3.56</v>
      </c>
      <c r="X62" s="153">
        <v>62</v>
      </c>
      <c r="Y62" s="153">
        <v>0.5</v>
      </c>
      <c r="AA62" s="168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74"/>
    </row>
    <row r="63" s="12" customFormat="1" ht="56" customHeight="1" spans="1:79">
      <c r="A63" s="86">
        <v>2</v>
      </c>
      <c r="B63" s="86"/>
      <c r="C63" s="107" t="s">
        <v>80</v>
      </c>
      <c r="D63" s="86" t="s">
        <v>47</v>
      </c>
      <c r="E63" s="42" t="s">
        <v>62</v>
      </c>
      <c r="F63" s="95" t="s">
        <v>231</v>
      </c>
      <c r="G63" s="86">
        <f t="shared" ref="G63:G93" si="8">I63+L63</f>
        <v>28</v>
      </c>
      <c r="I63" s="121">
        <v>10</v>
      </c>
      <c r="J63" s="122"/>
      <c r="K63" s="122"/>
      <c r="L63" s="107">
        <v>18</v>
      </c>
      <c r="X63" s="153">
        <v>142</v>
      </c>
      <c r="Y63" s="153">
        <v>1.5</v>
      </c>
      <c r="AA63" s="168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74"/>
    </row>
    <row r="64" s="12" customFormat="1" ht="39" customHeight="1" spans="1:79">
      <c r="A64" s="86">
        <v>3</v>
      </c>
      <c r="B64" s="86"/>
      <c r="C64" s="107" t="s">
        <v>232</v>
      </c>
      <c r="D64" s="86" t="s">
        <v>47</v>
      </c>
      <c r="E64" s="42" t="s">
        <v>62</v>
      </c>
      <c r="F64" s="95" t="s">
        <v>233</v>
      </c>
      <c r="G64" s="86">
        <f t="shared" si="8"/>
        <v>8</v>
      </c>
      <c r="I64" s="121">
        <v>4</v>
      </c>
      <c r="J64" s="122"/>
      <c r="K64" s="122"/>
      <c r="L64" s="107">
        <v>4</v>
      </c>
      <c r="X64" s="153">
        <v>120</v>
      </c>
      <c r="Y64" s="153">
        <v>0.5</v>
      </c>
      <c r="AA64" s="168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74"/>
    </row>
    <row r="65" s="12" customFormat="1" ht="39" customHeight="1" spans="1:79">
      <c r="A65" s="86">
        <v>4</v>
      </c>
      <c r="B65" s="86"/>
      <c r="C65" s="107" t="s">
        <v>234</v>
      </c>
      <c r="D65" s="86" t="s">
        <v>47</v>
      </c>
      <c r="E65" s="42" t="s">
        <v>62</v>
      </c>
      <c r="F65" s="95" t="s">
        <v>235</v>
      </c>
      <c r="G65" s="86">
        <f t="shared" si="8"/>
        <v>40</v>
      </c>
      <c r="I65" s="121">
        <v>16</v>
      </c>
      <c r="J65" s="122"/>
      <c r="K65" s="122"/>
      <c r="L65" s="107">
        <v>24</v>
      </c>
      <c r="X65" s="153">
        <v>35</v>
      </c>
      <c r="Y65" s="153">
        <v>2.3</v>
      </c>
      <c r="AA65" s="168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74"/>
    </row>
    <row r="66" s="12" customFormat="1" ht="39" customHeight="1" spans="1:79">
      <c r="A66" s="86">
        <v>5</v>
      </c>
      <c r="B66" s="86"/>
      <c r="C66" s="107" t="s">
        <v>236</v>
      </c>
      <c r="D66" s="86" t="s">
        <v>47</v>
      </c>
      <c r="E66" s="42" t="s">
        <v>62</v>
      </c>
      <c r="F66" s="95" t="s">
        <v>237</v>
      </c>
      <c r="G66" s="86">
        <f t="shared" si="8"/>
        <v>12</v>
      </c>
      <c r="I66" s="121">
        <v>7</v>
      </c>
      <c r="J66" s="122"/>
      <c r="K66" s="122"/>
      <c r="L66" s="107">
        <v>5</v>
      </c>
      <c r="X66" s="153">
        <v>68</v>
      </c>
      <c r="Y66" s="153">
        <v>1</v>
      </c>
      <c r="AA66" s="168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74"/>
    </row>
    <row r="67" s="12" customFormat="1" ht="39" customHeight="1" spans="1:79">
      <c r="A67" s="86">
        <v>6</v>
      </c>
      <c r="B67" s="175" t="s">
        <v>187</v>
      </c>
      <c r="C67" s="107" t="s">
        <v>238</v>
      </c>
      <c r="D67" s="86" t="s">
        <v>47</v>
      </c>
      <c r="E67" s="42" t="s">
        <v>62</v>
      </c>
      <c r="F67" s="95" t="s">
        <v>239</v>
      </c>
      <c r="G67" s="86">
        <f t="shared" si="8"/>
        <v>19</v>
      </c>
      <c r="I67" s="121">
        <v>9</v>
      </c>
      <c r="J67" s="122"/>
      <c r="K67" s="122"/>
      <c r="L67" s="107">
        <v>10</v>
      </c>
      <c r="X67" s="153">
        <v>63</v>
      </c>
      <c r="Y67" s="153">
        <v>1.3</v>
      </c>
      <c r="AA67" s="168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74"/>
    </row>
    <row r="68" s="12" customFormat="1" ht="39" customHeight="1" spans="1:79">
      <c r="A68" s="86">
        <v>7</v>
      </c>
      <c r="B68" s="175"/>
      <c r="C68" s="107" t="s">
        <v>188</v>
      </c>
      <c r="D68" s="86" t="s">
        <v>47</v>
      </c>
      <c r="E68" s="42" t="s">
        <v>62</v>
      </c>
      <c r="F68" s="95" t="s">
        <v>240</v>
      </c>
      <c r="G68" s="86">
        <f t="shared" si="8"/>
        <v>83</v>
      </c>
      <c r="I68" s="121">
        <v>53</v>
      </c>
      <c r="J68" s="122"/>
      <c r="K68" s="122"/>
      <c r="L68" s="107">
        <v>30</v>
      </c>
      <c r="X68" s="153">
        <v>251</v>
      </c>
      <c r="Y68" s="153">
        <v>7.54</v>
      </c>
      <c r="AA68" s="168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74"/>
    </row>
    <row r="69" s="13" customFormat="1" ht="39" customHeight="1" spans="1:79">
      <c r="A69" s="86">
        <v>8</v>
      </c>
      <c r="B69" s="175" t="s">
        <v>98</v>
      </c>
      <c r="C69" s="107" t="s">
        <v>241</v>
      </c>
      <c r="D69" s="86" t="s">
        <v>47</v>
      </c>
      <c r="E69" s="42" t="s">
        <v>62</v>
      </c>
      <c r="F69" s="95" t="s">
        <v>242</v>
      </c>
      <c r="G69" s="86">
        <f t="shared" si="8"/>
        <v>29</v>
      </c>
      <c r="I69" s="121">
        <v>9</v>
      </c>
      <c r="J69" s="192"/>
      <c r="K69" s="192"/>
      <c r="L69" s="107">
        <v>20</v>
      </c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53">
        <v>310</v>
      </c>
      <c r="Y69" s="153">
        <v>1.2</v>
      </c>
      <c r="Z69" s="109"/>
      <c r="AA69" s="199"/>
      <c r="AB69" s="200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205"/>
    </row>
    <row r="70" s="13" customFormat="1" ht="39" customHeight="1" spans="1:79">
      <c r="A70" s="86">
        <v>9</v>
      </c>
      <c r="B70" s="175"/>
      <c r="C70" s="107" t="s">
        <v>243</v>
      </c>
      <c r="D70" s="86" t="s">
        <v>47</v>
      </c>
      <c r="E70" s="42" t="s">
        <v>62</v>
      </c>
      <c r="F70" s="95" t="s">
        <v>244</v>
      </c>
      <c r="G70" s="86">
        <f t="shared" si="8"/>
        <v>5.82</v>
      </c>
      <c r="I70" s="121">
        <v>3</v>
      </c>
      <c r="J70" s="192"/>
      <c r="K70" s="192"/>
      <c r="L70" s="107">
        <v>2.82</v>
      </c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53">
        <v>120</v>
      </c>
      <c r="Y70" s="153">
        <v>0.3</v>
      </c>
      <c r="Z70" s="109"/>
      <c r="AA70" s="199"/>
      <c r="AB70" s="200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205"/>
    </row>
    <row r="71" s="13" customFormat="1" ht="39" customHeight="1" spans="1:79">
      <c r="A71" s="86">
        <v>10</v>
      </c>
      <c r="B71" s="175"/>
      <c r="C71" s="107" t="s">
        <v>99</v>
      </c>
      <c r="D71" s="86" t="s">
        <v>47</v>
      </c>
      <c r="E71" s="42" t="s">
        <v>62</v>
      </c>
      <c r="F71" s="95" t="s">
        <v>245</v>
      </c>
      <c r="G71" s="86">
        <f t="shared" si="8"/>
        <v>10.64</v>
      </c>
      <c r="I71" s="193">
        <v>5</v>
      </c>
      <c r="J71" s="192"/>
      <c r="K71" s="192"/>
      <c r="L71" s="107">
        <v>5.64</v>
      </c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53">
        <v>130</v>
      </c>
      <c r="Y71" s="153">
        <v>0.7</v>
      </c>
      <c r="Z71" s="109"/>
      <c r="AA71" s="199"/>
      <c r="AB71" s="200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205"/>
    </row>
    <row r="72" s="13" customFormat="1" ht="39" customHeight="1" spans="1:79">
      <c r="A72" s="86">
        <v>11</v>
      </c>
      <c r="B72" s="175"/>
      <c r="C72" s="107" t="s">
        <v>246</v>
      </c>
      <c r="D72" s="86" t="s">
        <v>47</v>
      </c>
      <c r="E72" s="42" t="s">
        <v>62</v>
      </c>
      <c r="F72" s="95" t="s">
        <v>247</v>
      </c>
      <c r="G72" s="86">
        <f t="shared" si="8"/>
        <v>23.5</v>
      </c>
      <c r="I72" s="121">
        <v>12</v>
      </c>
      <c r="J72" s="192"/>
      <c r="K72" s="192"/>
      <c r="L72" s="107">
        <v>11.5</v>
      </c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53">
        <v>150</v>
      </c>
      <c r="Y72" s="153">
        <v>1.7</v>
      </c>
      <c r="Z72" s="109"/>
      <c r="AA72" s="199"/>
      <c r="AB72" s="200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205"/>
    </row>
    <row r="73" s="13" customFormat="1" ht="39" customHeight="1" spans="1:79">
      <c r="A73" s="86">
        <v>12</v>
      </c>
      <c r="B73" s="175"/>
      <c r="C73" s="107" t="s">
        <v>248</v>
      </c>
      <c r="D73" s="86" t="s">
        <v>47</v>
      </c>
      <c r="E73" s="42" t="s">
        <v>62</v>
      </c>
      <c r="F73" s="95" t="s">
        <v>249</v>
      </c>
      <c r="G73" s="86">
        <f t="shared" si="8"/>
        <v>15.86</v>
      </c>
      <c r="I73" s="193">
        <v>3</v>
      </c>
      <c r="J73" s="192"/>
      <c r="K73" s="192"/>
      <c r="L73" s="107">
        <v>12.86</v>
      </c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53">
        <v>600</v>
      </c>
      <c r="Y73" s="196">
        <v>0.36</v>
      </c>
      <c r="Z73" s="109"/>
      <c r="AA73" s="199"/>
      <c r="AB73" s="200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205"/>
    </row>
    <row r="74" s="13" customFormat="1" ht="39" customHeight="1" spans="1:79">
      <c r="A74" s="86">
        <v>13</v>
      </c>
      <c r="B74" s="175" t="s">
        <v>91</v>
      </c>
      <c r="C74" s="175" t="s">
        <v>250</v>
      </c>
      <c r="D74" s="86" t="s">
        <v>47</v>
      </c>
      <c r="E74" s="42" t="s">
        <v>62</v>
      </c>
      <c r="F74" s="95" t="s">
        <v>251</v>
      </c>
      <c r="G74" s="86">
        <f t="shared" si="8"/>
        <v>45</v>
      </c>
      <c r="I74" s="112">
        <v>20</v>
      </c>
      <c r="J74" s="192"/>
      <c r="K74" s="192"/>
      <c r="L74" s="86">
        <v>25</v>
      </c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96">
        <v>268</v>
      </c>
      <c r="Y74" s="153">
        <v>3</v>
      </c>
      <c r="Z74" s="109"/>
      <c r="AA74" s="199"/>
      <c r="AB74" s="200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205"/>
    </row>
    <row r="75" s="13" customFormat="1" ht="39" customHeight="1" spans="1:79">
      <c r="A75" s="86">
        <v>14</v>
      </c>
      <c r="B75" s="175" t="s">
        <v>40</v>
      </c>
      <c r="C75" s="176" t="s">
        <v>252</v>
      </c>
      <c r="D75" s="86" t="s">
        <v>47</v>
      </c>
      <c r="E75" s="42" t="s">
        <v>62</v>
      </c>
      <c r="F75" s="95" t="s">
        <v>253</v>
      </c>
      <c r="G75" s="86">
        <f t="shared" si="8"/>
        <v>29</v>
      </c>
      <c r="I75" s="193">
        <v>14</v>
      </c>
      <c r="J75" s="192"/>
      <c r="K75" s="192"/>
      <c r="L75" s="107">
        <v>15</v>
      </c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53">
        <v>820</v>
      </c>
      <c r="Y75" s="153">
        <v>2</v>
      </c>
      <c r="Z75" s="109"/>
      <c r="AA75" s="199"/>
      <c r="AB75" s="200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205"/>
    </row>
    <row r="76" s="13" customFormat="1" ht="39" customHeight="1" spans="1:79">
      <c r="A76" s="86">
        <v>15</v>
      </c>
      <c r="B76" s="175"/>
      <c r="C76" s="177"/>
      <c r="D76" s="86" t="s">
        <v>47</v>
      </c>
      <c r="E76" s="42" t="s">
        <v>62</v>
      </c>
      <c r="F76" s="95" t="s">
        <v>254</v>
      </c>
      <c r="G76" s="86">
        <f t="shared" si="8"/>
        <v>13</v>
      </c>
      <c r="I76" s="193">
        <v>7</v>
      </c>
      <c r="J76" s="192"/>
      <c r="K76" s="192"/>
      <c r="L76" s="107">
        <v>6</v>
      </c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53">
        <v>150</v>
      </c>
      <c r="Y76" s="153">
        <v>1</v>
      </c>
      <c r="Z76" s="109"/>
      <c r="AA76" s="199"/>
      <c r="AB76" s="200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205"/>
    </row>
    <row r="77" s="13" customFormat="1" ht="42" customHeight="1" spans="1:79">
      <c r="A77" s="86">
        <v>16</v>
      </c>
      <c r="B77" s="175"/>
      <c r="C77" s="107" t="s">
        <v>255</v>
      </c>
      <c r="D77" s="86" t="s">
        <v>47</v>
      </c>
      <c r="E77" s="42" t="s">
        <v>62</v>
      </c>
      <c r="F77" s="95" t="s">
        <v>256</v>
      </c>
      <c r="G77" s="86">
        <f t="shared" si="8"/>
        <v>39</v>
      </c>
      <c r="I77" s="193">
        <v>16</v>
      </c>
      <c r="J77" s="192"/>
      <c r="K77" s="192"/>
      <c r="L77" s="107">
        <v>23</v>
      </c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53">
        <v>170</v>
      </c>
      <c r="Y77" s="196">
        <v>2.4</v>
      </c>
      <c r="Z77" s="109"/>
      <c r="AA77" s="199"/>
      <c r="AB77" s="200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205"/>
    </row>
    <row r="78" s="13" customFormat="1" ht="62" customHeight="1" spans="1:79">
      <c r="A78" s="86">
        <v>17</v>
      </c>
      <c r="B78" s="178" t="s">
        <v>65</v>
      </c>
      <c r="C78" s="107" t="s">
        <v>257</v>
      </c>
      <c r="D78" s="86" t="s">
        <v>47</v>
      </c>
      <c r="E78" s="42" t="s">
        <v>62</v>
      </c>
      <c r="F78" s="95" t="s">
        <v>258</v>
      </c>
      <c r="G78" s="86">
        <f t="shared" si="8"/>
        <v>41</v>
      </c>
      <c r="I78" s="193">
        <v>16</v>
      </c>
      <c r="J78" s="192"/>
      <c r="K78" s="192"/>
      <c r="L78" s="107">
        <v>25</v>
      </c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53">
        <v>185</v>
      </c>
      <c r="Y78" s="196">
        <v>2.3</v>
      </c>
      <c r="Z78" s="109"/>
      <c r="AA78" s="199"/>
      <c r="AB78" s="200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205"/>
    </row>
    <row r="79" s="13" customFormat="1" ht="72" customHeight="1" spans="1:79">
      <c r="A79" s="86">
        <v>18</v>
      </c>
      <c r="B79" s="179"/>
      <c r="C79" s="107" t="s">
        <v>259</v>
      </c>
      <c r="D79" s="86" t="s">
        <v>47</v>
      </c>
      <c r="E79" s="42" t="s">
        <v>62</v>
      </c>
      <c r="F79" s="95" t="s">
        <v>260</v>
      </c>
      <c r="G79" s="86">
        <f t="shared" si="8"/>
        <v>87</v>
      </c>
      <c r="I79" s="193">
        <v>27</v>
      </c>
      <c r="J79" s="192"/>
      <c r="K79" s="192"/>
      <c r="L79" s="107">
        <v>60</v>
      </c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53">
        <v>150</v>
      </c>
      <c r="Y79" s="196">
        <v>4</v>
      </c>
      <c r="Z79" s="109"/>
      <c r="AA79" s="199"/>
      <c r="AB79" s="200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205"/>
    </row>
    <row r="80" s="13" customFormat="1" ht="60" customHeight="1" spans="1:79">
      <c r="A80" s="86">
        <v>19</v>
      </c>
      <c r="B80" s="180"/>
      <c r="C80" s="175" t="s">
        <v>75</v>
      </c>
      <c r="D80" s="86" t="s">
        <v>47</v>
      </c>
      <c r="E80" s="42" t="s">
        <v>62</v>
      </c>
      <c r="F80" s="95" t="s">
        <v>261</v>
      </c>
      <c r="G80" s="86">
        <f t="shared" si="8"/>
        <v>46</v>
      </c>
      <c r="I80" s="193">
        <v>21</v>
      </c>
      <c r="J80" s="192"/>
      <c r="K80" s="192"/>
      <c r="L80" s="107">
        <v>25</v>
      </c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53">
        <v>2500</v>
      </c>
      <c r="Y80" s="196">
        <v>3</v>
      </c>
      <c r="Z80" s="109"/>
      <c r="AA80" s="199"/>
      <c r="AB80" s="200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205"/>
    </row>
    <row r="81" s="13" customFormat="1" ht="49" customHeight="1" spans="1:79">
      <c r="A81" s="86">
        <v>20</v>
      </c>
      <c r="B81" s="107" t="s">
        <v>222</v>
      </c>
      <c r="C81" s="107" t="s">
        <v>262</v>
      </c>
      <c r="D81" s="86" t="s">
        <v>47</v>
      </c>
      <c r="E81" s="42" t="s">
        <v>62</v>
      </c>
      <c r="F81" s="95" t="s">
        <v>263</v>
      </c>
      <c r="G81" s="86">
        <f t="shared" si="8"/>
        <v>59</v>
      </c>
      <c r="I81" s="193">
        <v>34</v>
      </c>
      <c r="J81" s="192"/>
      <c r="K81" s="192"/>
      <c r="L81" s="107">
        <v>25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53">
        <v>560</v>
      </c>
      <c r="Y81" s="196">
        <v>5</v>
      </c>
      <c r="Z81" s="109"/>
      <c r="AA81" s="199"/>
      <c r="AB81" s="200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205"/>
    </row>
    <row r="82" s="13" customFormat="1" ht="72" customHeight="1" spans="1:79">
      <c r="A82" s="86">
        <v>21</v>
      </c>
      <c r="B82" s="107" t="s">
        <v>264</v>
      </c>
      <c r="C82" s="107" t="s">
        <v>265</v>
      </c>
      <c r="D82" s="86" t="s">
        <v>47</v>
      </c>
      <c r="E82" s="42" t="s">
        <v>62</v>
      </c>
      <c r="F82" s="95" t="s">
        <v>266</v>
      </c>
      <c r="G82" s="86">
        <f t="shared" si="8"/>
        <v>11.3</v>
      </c>
      <c r="I82" s="193">
        <v>5</v>
      </c>
      <c r="J82" s="192"/>
      <c r="K82" s="192"/>
      <c r="L82" s="107">
        <v>6.3</v>
      </c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53">
        <v>62</v>
      </c>
      <c r="Y82" s="196">
        <v>0.65</v>
      </c>
      <c r="Z82" s="109"/>
      <c r="AA82" s="199"/>
      <c r="AB82" s="200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205"/>
    </row>
    <row r="83" s="13" customFormat="1" ht="62" customHeight="1" spans="1:79">
      <c r="A83" s="86">
        <v>22</v>
      </c>
      <c r="B83" s="107"/>
      <c r="C83" s="107" t="s">
        <v>267</v>
      </c>
      <c r="D83" s="86" t="s">
        <v>47</v>
      </c>
      <c r="E83" s="42" t="s">
        <v>62</v>
      </c>
      <c r="F83" s="95" t="s">
        <v>268</v>
      </c>
      <c r="G83" s="86">
        <f t="shared" si="8"/>
        <v>13.1</v>
      </c>
      <c r="I83" s="193">
        <v>6</v>
      </c>
      <c r="J83" s="192"/>
      <c r="K83" s="192"/>
      <c r="L83" s="107">
        <v>7.1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53">
        <v>56</v>
      </c>
      <c r="Y83" s="196">
        <v>0.85</v>
      </c>
      <c r="Z83" s="109"/>
      <c r="AA83" s="199"/>
      <c r="AB83" s="200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205"/>
    </row>
    <row r="84" s="13" customFormat="1" ht="66" customHeight="1" spans="1:79">
      <c r="A84" s="86">
        <v>23</v>
      </c>
      <c r="B84" s="107"/>
      <c r="C84" s="107" t="s">
        <v>269</v>
      </c>
      <c r="D84" s="86" t="s">
        <v>47</v>
      </c>
      <c r="E84" s="42" t="s">
        <v>62</v>
      </c>
      <c r="F84" s="95" t="s">
        <v>270</v>
      </c>
      <c r="G84" s="86">
        <f t="shared" si="8"/>
        <v>7.5</v>
      </c>
      <c r="I84" s="193">
        <v>3</v>
      </c>
      <c r="J84" s="192"/>
      <c r="K84" s="192"/>
      <c r="L84" s="107">
        <v>4.5</v>
      </c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53">
        <v>44</v>
      </c>
      <c r="Y84" s="196">
        <v>0.34</v>
      </c>
      <c r="Z84" s="109"/>
      <c r="AA84" s="199"/>
      <c r="AB84" s="200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205"/>
    </row>
    <row r="85" s="13" customFormat="1" ht="75" customHeight="1" spans="1:79">
      <c r="A85" s="86">
        <v>24</v>
      </c>
      <c r="B85" s="107"/>
      <c r="C85" s="175" t="s">
        <v>271</v>
      </c>
      <c r="D85" s="86" t="s">
        <v>47</v>
      </c>
      <c r="E85" s="42" t="s">
        <v>62</v>
      </c>
      <c r="F85" s="95" t="s">
        <v>272</v>
      </c>
      <c r="G85" s="86">
        <f t="shared" si="8"/>
        <v>8.5</v>
      </c>
      <c r="I85" s="193">
        <v>3</v>
      </c>
      <c r="J85" s="192"/>
      <c r="K85" s="192"/>
      <c r="L85" s="107">
        <v>5.5</v>
      </c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53">
        <v>18</v>
      </c>
      <c r="Y85" s="196">
        <v>0.51</v>
      </c>
      <c r="Z85" s="109"/>
      <c r="AA85" s="199"/>
      <c r="AB85" s="200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205"/>
    </row>
    <row r="86" s="13" customFormat="1" ht="39" customHeight="1" spans="1:79">
      <c r="A86" s="86">
        <v>25</v>
      </c>
      <c r="B86" s="175" t="s">
        <v>135</v>
      </c>
      <c r="C86" s="107" t="s">
        <v>273</v>
      </c>
      <c r="D86" s="86" t="s">
        <v>47</v>
      </c>
      <c r="E86" s="42" t="s">
        <v>62</v>
      </c>
      <c r="F86" s="95" t="s">
        <v>274</v>
      </c>
      <c r="G86" s="86">
        <f t="shared" si="8"/>
        <v>9</v>
      </c>
      <c r="I86" s="193">
        <v>5</v>
      </c>
      <c r="J86" s="192"/>
      <c r="K86" s="192"/>
      <c r="L86" s="107">
        <v>4</v>
      </c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53">
        <v>15</v>
      </c>
      <c r="Y86" s="196">
        <v>0.66</v>
      </c>
      <c r="Z86" s="109"/>
      <c r="AA86" s="199"/>
      <c r="AB86" s="200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205"/>
    </row>
    <row r="87" s="13" customFormat="1" ht="39" customHeight="1" spans="1:79">
      <c r="A87" s="86">
        <v>26</v>
      </c>
      <c r="B87" s="175"/>
      <c r="C87" s="107" t="s">
        <v>275</v>
      </c>
      <c r="D87" s="86" t="s">
        <v>47</v>
      </c>
      <c r="E87" s="42" t="s">
        <v>62</v>
      </c>
      <c r="F87" s="95" t="s">
        <v>276</v>
      </c>
      <c r="G87" s="86">
        <f t="shared" si="8"/>
        <v>4</v>
      </c>
      <c r="I87" s="193">
        <v>2</v>
      </c>
      <c r="J87" s="192"/>
      <c r="K87" s="192"/>
      <c r="L87" s="107">
        <v>2</v>
      </c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53">
        <v>32</v>
      </c>
      <c r="Y87" s="196">
        <v>0.28</v>
      </c>
      <c r="Z87" s="109"/>
      <c r="AA87" s="199"/>
      <c r="AB87" s="200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205"/>
    </row>
    <row r="88" s="13" customFormat="1" ht="61" customHeight="1" spans="1:79">
      <c r="A88" s="86">
        <v>27</v>
      </c>
      <c r="B88" s="175"/>
      <c r="C88" s="107" t="s">
        <v>184</v>
      </c>
      <c r="D88" s="86" t="s">
        <v>47</v>
      </c>
      <c r="E88" s="42" t="s">
        <v>62</v>
      </c>
      <c r="F88" s="95" t="s">
        <v>277</v>
      </c>
      <c r="G88" s="86">
        <f t="shared" si="8"/>
        <v>37</v>
      </c>
      <c r="I88" s="193">
        <v>22</v>
      </c>
      <c r="J88" s="192"/>
      <c r="K88" s="192"/>
      <c r="L88" s="107">
        <v>15</v>
      </c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53">
        <v>218</v>
      </c>
      <c r="Y88" s="196">
        <v>3.25</v>
      </c>
      <c r="Z88" s="109"/>
      <c r="AA88" s="199"/>
      <c r="AB88" s="200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205"/>
    </row>
    <row r="89" s="13" customFormat="1" ht="54" customHeight="1" spans="1:79">
      <c r="A89" s="86">
        <v>28</v>
      </c>
      <c r="B89" s="175"/>
      <c r="C89" s="176" t="s">
        <v>278</v>
      </c>
      <c r="D89" s="86" t="s">
        <v>47</v>
      </c>
      <c r="E89" s="42" t="s">
        <v>62</v>
      </c>
      <c r="F89" s="95" t="s">
        <v>279</v>
      </c>
      <c r="G89" s="86">
        <f t="shared" si="8"/>
        <v>17</v>
      </c>
      <c r="I89" s="193">
        <v>7</v>
      </c>
      <c r="J89" s="192"/>
      <c r="K89" s="192"/>
      <c r="L89" s="107">
        <v>10</v>
      </c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53">
        <v>135</v>
      </c>
      <c r="Y89" s="196">
        <v>1</v>
      </c>
      <c r="Z89" s="109"/>
      <c r="AA89" s="199"/>
      <c r="AB89" s="200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205"/>
    </row>
    <row r="90" s="13" customFormat="1" ht="70" customHeight="1" spans="1:79">
      <c r="A90" s="86">
        <v>29</v>
      </c>
      <c r="B90" s="175"/>
      <c r="C90" s="177"/>
      <c r="D90" s="86" t="s">
        <v>47</v>
      </c>
      <c r="E90" s="42" t="s">
        <v>62</v>
      </c>
      <c r="F90" s="95" t="s">
        <v>280</v>
      </c>
      <c r="G90" s="86">
        <f t="shared" si="8"/>
        <v>12</v>
      </c>
      <c r="I90" s="193">
        <v>6</v>
      </c>
      <c r="J90" s="192"/>
      <c r="K90" s="192"/>
      <c r="L90" s="107">
        <v>6</v>
      </c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53">
        <v>69</v>
      </c>
      <c r="Y90" s="196">
        <v>0.86</v>
      </c>
      <c r="Z90" s="109"/>
      <c r="AA90" s="199"/>
      <c r="AB90" s="200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205"/>
    </row>
    <row r="91" s="13" customFormat="1" ht="50" customHeight="1" spans="1:79">
      <c r="A91" s="86">
        <v>30</v>
      </c>
      <c r="B91" s="107" t="s">
        <v>103</v>
      </c>
      <c r="C91" s="107" t="s">
        <v>281</v>
      </c>
      <c r="D91" s="86" t="s">
        <v>47</v>
      </c>
      <c r="E91" s="42" t="s">
        <v>62</v>
      </c>
      <c r="F91" s="95" t="s">
        <v>282</v>
      </c>
      <c r="G91" s="86">
        <f t="shared" si="8"/>
        <v>85</v>
      </c>
      <c r="I91" s="193">
        <v>31</v>
      </c>
      <c r="J91" s="192"/>
      <c r="K91" s="192"/>
      <c r="L91" s="107">
        <v>54</v>
      </c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53">
        <v>653</v>
      </c>
      <c r="Y91" s="196">
        <v>4.4</v>
      </c>
      <c r="Z91" s="109"/>
      <c r="AA91" s="199"/>
      <c r="AB91" s="200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205"/>
    </row>
    <row r="92" s="13" customFormat="1" ht="69" customHeight="1" spans="1:79">
      <c r="A92" s="86">
        <v>31</v>
      </c>
      <c r="B92" s="107"/>
      <c r="C92" s="175" t="s">
        <v>283</v>
      </c>
      <c r="D92" s="86" t="s">
        <v>47</v>
      </c>
      <c r="E92" s="42" t="s">
        <v>62</v>
      </c>
      <c r="F92" s="95" t="s">
        <v>284</v>
      </c>
      <c r="G92" s="86">
        <f t="shared" si="8"/>
        <v>36</v>
      </c>
      <c r="I92" s="193">
        <v>26</v>
      </c>
      <c r="J92" s="192"/>
      <c r="K92" s="192"/>
      <c r="L92" s="107">
        <v>10</v>
      </c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53">
        <v>1415</v>
      </c>
      <c r="Y92" s="196">
        <v>3.6</v>
      </c>
      <c r="Z92" s="109"/>
      <c r="AA92" s="199"/>
      <c r="AB92" s="200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205"/>
    </row>
    <row r="93" s="13" customFormat="1" ht="77" customHeight="1" spans="1:79">
      <c r="A93" s="86">
        <v>32</v>
      </c>
      <c r="B93" s="107" t="s">
        <v>202</v>
      </c>
      <c r="C93" s="107" t="s">
        <v>285</v>
      </c>
      <c r="D93" s="86" t="s">
        <v>47</v>
      </c>
      <c r="E93" s="42" t="s">
        <v>62</v>
      </c>
      <c r="F93" s="95" t="s">
        <v>286</v>
      </c>
      <c r="G93" s="86">
        <f t="shared" si="8"/>
        <v>21.5</v>
      </c>
      <c r="I93" s="193">
        <v>14</v>
      </c>
      <c r="J93" s="192"/>
      <c r="K93" s="192"/>
      <c r="L93" s="107">
        <v>7.5</v>
      </c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53">
        <v>63</v>
      </c>
      <c r="Y93" s="196">
        <v>2</v>
      </c>
      <c r="Z93" s="109"/>
      <c r="AA93" s="199"/>
      <c r="AB93" s="200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205"/>
    </row>
    <row r="94" s="14" customFormat="1" ht="39" customHeight="1" spans="1:79">
      <c r="A94" s="181" t="s">
        <v>287</v>
      </c>
      <c r="B94" s="182"/>
      <c r="C94" s="182"/>
      <c r="D94" s="182"/>
      <c r="E94" s="182"/>
      <c r="F94" s="183"/>
      <c r="G94" s="102">
        <f t="shared" ref="G94:L94" si="9">SUM(G62:G93)</f>
        <v>903.28</v>
      </c>
      <c r="H94" s="184"/>
      <c r="I94" s="184">
        <f t="shared" si="9"/>
        <v>420</v>
      </c>
      <c r="J94" s="184"/>
      <c r="K94" s="184"/>
      <c r="L94" s="184">
        <f t="shared" si="9"/>
        <v>483.28</v>
      </c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>
        <f>SUM(X62:X93)</f>
        <v>9634</v>
      </c>
      <c r="Y94" s="201">
        <f>SUM(Y62:Y93)</f>
        <v>60</v>
      </c>
      <c r="Z94" s="184"/>
      <c r="AA94" s="202"/>
      <c r="AB94" s="201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206"/>
    </row>
    <row r="95" s="15" customFormat="1" ht="44" customHeight="1" spans="1:78">
      <c r="A95" s="185" t="s">
        <v>288</v>
      </c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</row>
    <row r="96" s="9" customFormat="1" ht="114" customHeight="1" spans="1:78">
      <c r="A96" s="113">
        <v>1</v>
      </c>
      <c r="B96" s="64" t="s">
        <v>103</v>
      </c>
      <c r="C96" s="64" t="s">
        <v>283</v>
      </c>
      <c r="D96" s="64" t="s">
        <v>289</v>
      </c>
      <c r="E96" s="64" t="s">
        <v>290</v>
      </c>
      <c r="F96" s="93" t="s">
        <v>291</v>
      </c>
      <c r="G96" s="69">
        <f>I96+J96+K96+L96+M96+N96+O96+P96</f>
        <v>116.8</v>
      </c>
      <c r="H96" s="69"/>
      <c r="I96" s="112">
        <v>100</v>
      </c>
      <c r="J96" s="4"/>
      <c r="K96" s="69">
        <v>5</v>
      </c>
      <c r="L96" s="69">
        <v>5</v>
      </c>
      <c r="M96" s="69">
        <v>6.8</v>
      </c>
      <c r="N96" s="4"/>
      <c r="O96" s="4"/>
      <c r="P96" s="4"/>
      <c r="Q96" s="69" t="s">
        <v>292</v>
      </c>
      <c r="R96" s="138">
        <v>0.45</v>
      </c>
      <c r="S96" s="138">
        <v>0.55</v>
      </c>
      <c r="T96" s="69">
        <v>2540</v>
      </c>
      <c r="U96" s="69">
        <v>151</v>
      </c>
      <c r="V96" s="69">
        <v>434</v>
      </c>
      <c r="W96" s="4"/>
      <c r="X96" s="69">
        <v>2540</v>
      </c>
      <c r="Y96" s="69">
        <v>1.5</v>
      </c>
      <c r="Z96" s="113"/>
      <c r="AA96" s="113"/>
      <c r="AB96" s="113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  <c r="BM96" s="162"/>
      <c r="BN96" s="162"/>
      <c r="BO96" s="162"/>
      <c r="BP96" s="162"/>
      <c r="BQ96" s="162"/>
      <c r="BR96" s="162"/>
      <c r="BS96" s="162"/>
      <c r="BT96" s="162"/>
      <c r="BU96" s="162"/>
      <c r="BV96" s="162"/>
      <c r="BW96" s="162"/>
      <c r="BX96" s="162"/>
      <c r="BY96" s="162"/>
      <c r="BZ96" s="162"/>
    </row>
    <row r="97" s="16" customFormat="1" ht="79" customHeight="1" spans="1:28">
      <c r="A97" s="186">
        <v>2</v>
      </c>
      <c r="B97" s="51" t="s">
        <v>135</v>
      </c>
      <c r="C97" s="51" t="s">
        <v>184</v>
      </c>
      <c r="D97" s="51" t="s">
        <v>76</v>
      </c>
      <c r="E97" s="51" t="s">
        <v>293</v>
      </c>
      <c r="F97" s="187" t="s">
        <v>294</v>
      </c>
      <c r="G97" s="69">
        <f>I97+J97+K97+L97+M97+N97+O97+P97</f>
        <v>130</v>
      </c>
      <c r="H97" s="86"/>
      <c r="I97" s="112">
        <v>100</v>
      </c>
      <c r="J97" s="86"/>
      <c r="K97" s="86"/>
      <c r="L97" s="86"/>
      <c r="M97" s="86"/>
      <c r="N97" s="86"/>
      <c r="O97" s="86"/>
      <c r="P97" s="86">
        <v>30</v>
      </c>
      <c r="Q97" s="86"/>
      <c r="R97" s="86"/>
      <c r="S97" s="86"/>
      <c r="T97" s="86">
        <v>2866</v>
      </c>
      <c r="U97" s="86"/>
      <c r="V97" s="86"/>
      <c r="W97" s="86"/>
      <c r="X97" s="86">
        <v>1200</v>
      </c>
      <c r="Y97" s="86"/>
      <c r="Z97" s="86"/>
      <c r="AA97" s="86"/>
      <c r="AB97" s="86">
        <v>4800</v>
      </c>
    </row>
    <row r="98" s="17" customFormat="1" ht="53" customHeight="1" spans="1:78">
      <c r="A98" s="102" t="s">
        <v>156</v>
      </c>
      <c r="B98" s="102"/>
      <c r="C98" s="102"/>
      <c r="D98" s="102"/>
      <c r="E98" s="102"/>
      <c r="F98" s="102"/>
      <c r="G98" s="188">
        <f t="shared" ref="G98:P98" si="10">SUM(G96:G97)</f>
        <v>246.8</v>
      </c>
      <c r="H98" s="189"/>
      <c r="I98" s="194">
        <f t="shared" si="10"/>
        <v>200</v>
      </c>
      <c r="J98" s="195"/>
      <c r="K98" s="188">
        <f t="shared" si="10"/>
        <v>5</v>
      </c>
      <c r="L98" s="188">
        <f t="shared" si="10"/>
        <v>5</v>
      </c>
      <c r="M98" s="188">
        <f t="shared" si="10"/>
        <v>6.8</v>
      </c>
      <c r="N98" s="188">
        <f t="shared" si="10"/>
        <v>0</v>
      </c>
      <c r="O98" s="188">
        <f t="shared" si="10"/>
        <v>0</v>
      </c>
      <c r="P98" s="188">
        <f t="shared" si="10"/>
        <v>30</v>
      </c>
      <c r="Q98" s="197"/>
      <c r="R98" s="189"/>
      <c r="S98" s="189"/>
      <c r="T98" s="188">
        <f>SUM(T96:T97)</f>
        <v>5406</v>
      </c>
      <c r="U98" s="188">
        <f t="shared" ref="U98:AB98" si="11">SUM(U96:U97)</f>
        <v>151</v>
      </c>
      <c r="V98" s="188">
        <f t="shared" si="11"/>
        <v>434</v>
      </c>
      <c r="W98" s="188">
        <f t="shared" si="11"/>
        <v>0</v>
      </c>
      <c r="X98" s="188">
        <f t="shared" si="11"/>
        <v>3740</v>
      </c>
      <c r="Y98" s="188">
        <f t="shared" si="11"/>
        <v>1.5</v>
      </c>
      <c r="Z98" s="188">
        <f t="shared" si="11"/>
        <v>0</v>
      </c>
      <c r="AA98" s="188">
        <f t="shared" si="11"/>
        <v>0</v>
      </c>
      <c r="AB98" s="188">
        <f t="shared" si="11"/>
        <v>4800</v>
      </c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</row>
    <row r="99" s="5" customFormat="1" ht="64" customHeight="1" spans="1:78">
      <c r="A99" s="102" t="s">
        <v>287</v>
      </c>
      <c r="B99" s="102"/>
      <c r="C99" s="102"/>
      <c r="D99" s="102"/>
      <c r="E99" s="102"/>
      <c r="F99" s="190"/>
      <c r="G99" s="184">
        <f>G38+G60+G94+G98</f>
        <v>5791.521</v>
      </c>
      <c r="H99" s="191"/>
      <c r="I99" s="102">
        <f>I38+I60+I94+I98</f>
        <v>2621</v>
      </c>
      <c r="J99" s="102">
        <f t="shared" ref="J99:P99" si="12">J38+J60+J94+J98</f>
        <v>0</v>
      </c>
      <c r="K99" s="102">
        <f t="shared" si="12"/>
        <v>2479.63</v>
      </c>
      <c r="L99" s="102">
        <f t="shared" si="12"/>
        <v>581.28</v>
      </c>
      <c r="M99" s="102">
        <f t="shared" si="12"/>
        <v>67.511</v>
      </c>
      <c r="N99" s="102">
        <f t="shared" si="12"/>
        <v>10.1</v>
      </c>
      <c r="O99" s="102">
        <f t="shared" si="12"/>
        <v>2</v>
      </c>
      <c r="P99" s="102">
        <f t="shared" si="12"/>
        <v>30</v>
      </c>
      <c r="Q99" s="198"/>
      <c r="R99" s="191"/>
      <c r="S99" s="191"/>
      <c r="T99" s="184">
        <f>T38+T98</f>
        <v>69855</v>
      </c>
      <c r="U99" s="184">
        <f t="shared" ref="U99:AB99" si="13">U38+U98</f>
        <v>228</v>
      </c>
      <c r="V99" s="184">
        <f t="shared" si="13"/>
        <v>1615</v>
      </c>
      <c r="W99" s="184">
        <f t="shared" si="13"/>
        <v>199</v>
      </c>
      <c r="X99" s="184">
        <f t="shared" si="13"/>
        <v>44720</v>
      </c>
      <c r="Y99" s="184">
        <f t="shared" si="13"/>
        <v>272.245</v>
      </c>
      <c r="Z99" s="184">
        <f t="shared" si="13"/>
        <v>0</v>
      </c>
      <c r="AA99" s="184">
        <f t="shared" si="13"/>
        <v>1500</v>
      </c>
      <c r="AB99" s="184">
        <f t="shared" si="13"/>
        <v>139075</v>
      </c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</row>
  </sheetData>
  <autoFilter ref="A6:AB99"/>
  <mergeCells count="52">
    <mergeCell ref="A1:P1"/>
    <mergeCell ref="A2:C2"/>
    <mergeCell ref="D2:E2"/>
    <mergeCell ref="G2:P2"/>
    <mergeCell ref="C3:F3"/>
    <mergeCell ref="G3:P3"/>
    <mergeCell ref="Q3:S3"/>
    <mergeCell ref="H4:K4"/>
    <mergeCell ref="L4:O4"/>
    <mergeCell ref="A7:P7"/>
    <mergeCell ref="A38:F38"/>
    <mergeCell ref="A39:P39"/>
    <mergeCell ref="A60:F60"/>
    <mergeCell ref="A61:P61"/>
    <mergeCell ref="A94:F94"/>
    <mergeCell ref="A95:P95"/>
    <mergeCell ref="A98:F98"/>
    <mergeCell ref="A99:F99"/>
    <mergeCell ref="B3:B5"/>
    <mergeCell ref="B8:B14"/>
    <mergeCell ref="B15:B17"/>
    <mergeCell ref="B19:B20"/>
    <mergeCell ref="B21:B22"/>
    <mergeCell ref="B24:B27"/>
    <mergeCell ref="B28:B31"/>
    <mergeCell ref="B32:B33"/>
    <mergeCell ref="B36:B37"/>
    <mergeCell ref="B43:B44"/>
    <mergeCell ref="B45:B46"/>
    <mergeCell ref="B50:B51"/>
    <mergeCell ref="B52:B54"/>
    <mergeCell ref="B55:B56"/>
    <mergeCell ref="B58:B59"/>
    <mergeCell ref="B62:B66"/>
    <mergeCell ref="B67:B68"/>
    <mergeCell ref="B69:B73"/>
    <mergeCell ref="B75:B77"/>
    <mergeCell ref="B78:B80"/>
    <mergeCell ref="B82:B85"/>
    <mergeCell ref="B86:B90"/>
    <mergeCell ref="B91:B92"/>
    <mergeCell ref="C19:C20"/>
    <mergeCell ref="C30:C31"/>
    <mergeCell ref="C75:C76"/>
    <mergeCell ref="C89:C90"/>
    <mergeCell ref="G4:G5"/>
    <mergeCell ref="P4:P5"/>
    <mergeCell ref="Q4:Q5"/>
    <mergeCell ref="R4:R5"/>
    <mergeCell ref="S4:S5"/>
    <mergeCell ref="T3:W4"/>
    <mergeCell ref="X3:AB4"/>
  </mergeCells>
  <printOptions horizontalCentered="1" verticalCentered="1"/>
  <pageMargins left="0" right="0" top="0" bottom="0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2022年第二批公示表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2018-05-29T09:33:00Z</dcterms:created>
  <dcterms:modified xsi:type="dcterms:W3CDTF">2022-09-26T09:13:44Z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