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01"/>
  </bookViews>
  <sheets>
    <sheet name="2023年第二批项目公示表" sheetId="1" r:id="rId1"/>
  </sheets>
  <definedNames>
    <definedName name="_xlnm._FilterDatabase" localSheetId="0" hidden="1">'2023年第二批项目公示表'!$A$6:$AB$63</definedName>
    <definedName name="_xlnm.Print_Titles" localSheetId="0">'2023年第二批项目公示表'!$1:$5</definedName>
  </definedNames>
  <calcPr calcId="144525"/>
</workbook>
</file>

<file path=xl/sharedStrings.xml><?xml version="1.0" encoding="utf-8"?>
<sst xmlns="http://schemas.openxmlformats.org/spreadsheetml/2006/main" count="289" uniqueCount="191">
  <si>
    <t>重庆市垫江县2023年第二批农村综合改革转移支付（一事一议、美丽乡村、）项目公示表(第二批）</t>
  </si>
  <si>
    <t>编制单位：</t>
  </si>
  <si>
    <t>垫江县财政局</t>
  </si>
  <si>
    <t>单位：道路里程/公里，灌溉面积/亩，蓄水/立方米，改造面积/平方米，金额/万元,人数/人，项目建设周期/天</t>
  </si>
  <si>
    <r>
      <rPr>
        <b/>
        <sz val="10"/>
        <rFont val="宋体"/>
        <charset val="134"/>
      </rPr>
      <t>单位：道路里程/公里，灌溉面积/亩，蓄水</t>
    </r>
    <r>
      <rPr>
        <b/>
        <sz val="10"/>
        <rFont val="宋体"/>
        <charset val="134"/>
      </rPr>
      <t>/立方米，改造面积/平方米，</t>
    </r>
    <r>
      <rPr>
        <b/>
        <sz val="10"/>
        <rFont val="宋体"/>
        <charset val="134"/>
      </rPr>
      <t>金额/万元,人数/人，项目建设周期/天</t>
    </r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</si>
  <si>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</si>
  <si>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</si>
  <si>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</si>
  <si>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</si>
  <si>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</si>
  <si>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</si>
  <si>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</si>
  <si>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</si>
  <si>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</si>
  <si>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</si>
  <si>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</si>
  <si>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</si>
  <si>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</si>
  <si>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</si>
  <si>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</si>
  <si>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</si>
  <si>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</si>
  <si>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</si>
  <si>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</si>
  <si>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</si>
  <si>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</si>
  <si>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</si>
  <si>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</si>
  <si>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</si>
  <si>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</si>
  <si>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</si>
  <si>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</si>
  <si>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</si>
  <si>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</si>
  <si>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</si>
  <si>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</si>
  <si>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</si>
  <si>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</si>
  <si>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</si>
  <si>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一、村级道路和公益事业</t>
  </si>
  <si>
    <t>沙坪镇</t>
  </si>
  <si>
    <t>安坪村</t>
  </si>
  <si>
    <t>村容村貌改造</t>
  </si>
  <si>
    <t>村1组建设3000平方米的广场（1、土石方开挖平场（填方）27万元；2、堡坎100米3、碎石找平443吨；4、水沟（含盖）260米；5、标号C25混凝土450方；6、切缝灌浆920米；7、地面划线（篮球场、停车场500米；8、花圃（0.5m*0.5m*3m）22个；9、香樟树20棵；10、桂花树20棵；11、大理石200平方米；12、篮球架2架；13、健身器材1套；14、广场座椅8个；15、室外乒乓球桌2个；16、凉亭2个；17、文化宣传栏8个；18、旗杆1个。）</t>
  </si>
  <si>
    <t>大石乡</t>
  </si>
  <si>
    <t>滴水村</t>
  </si>
  <si>
    <t>农田水利设施</t>
  </si>
  <si>
    <t>山坪塘整治</t>
  </si>
  <si>
    <t>滴水村5社麻地山山坪塘整治，山坪塘护坎挡墙硬化长100米、高0.4米、厚0.6米，水泥混凝土4立方米，标号C25；塘底垫层硬化长100米、宽1.2米、厚0.6米，水泥混凝土72立方米，标号C20；涵管位开挖、回填262.5立方米，安装400波虹涵管15米，浇筑混凝土12立方米，涵管位公路硬化3立方米，迎水面护坡硬化1.8立方米；护坎挡墙土石方开挖60立方米；清运废土50立方米。</t>
  </si>
  <si>
    <t>清运废土20元/立方米、挡墙硬化650元/立方米、垫层硬化650元/立方米、波虹涵管道80元/米、土石方开挖回填30元/平方米。</t>
  </si>
  <si>
    <t>普顺镇</t>
  </si>
  <si>
    <t>青龙村</t>
  </si>
  <si>
    <t>村内道路</t>
  </si>
  <si>
    <t>村内道路硬化</t>
  </si>
  <si>
    <t>2组、3组断头路总长1.8公里，宽3米，厚0.2米，混凝土标号C25</t>
  </si>
  <si>
    <t>硬化520元/立方米</t>
  </si>
  <si>
    <t>新桥村</t>
  </si>
  <si>
    <t>2组、3组、4组、5组硬化村级断头路硬化总长2006米，宽3米，厚0.2米混凝土标号C25。</t>
  </si>
  <si>
    <t>五洞镇</t>
  </si>
  <si>
    <t>文龙村</t>
  </si>
  <si>
    <t>亮化工程</t>
  </si>
  <si>
    <t>路灯安装</t>
  </si>
  <si>
    <t xml:space="preserve">1、安装太阳能路灯227盏，全长14公里。 </t>
  </si>
  <si>
    <t>合计</t>
  </si>
  <si>
    <t>二、生产生活便道建设</t>
  </si>
  <si>
    <t>桂阳</t>
  </si>
  <si>
    <t>群山村</t>
  </si>
  <si>
    <t>生产便道</t>
  </si>
  <si>
    <t>群山3组观林至山顶小湾900米，卷洞门至邓家湾1000米，尖尖坡至水塘500米，宽1.5米，厚0.1m，混凝土C20。</t>
  </si>
  <si>
    <t>十路村</t>
  </si>
  <si>
    <t>十路村4组肖家垭口1000米，宽1..5米，厚0.1米，混凝土C20。</t>
  </si>
  <si>
    <t>桂溪</t>
  </si>
  <si>
    <t>峡口社区</t>
  </si>
  <si>
    <t>峡口集镇路口至城北村交界处300米，宽1.5米，厚0.1米，混凝土C20。</t>
  </si>
  <si>
    <t>玉河社区</t>
  </si>
  <si>
    <t>玉河3组社区办公室至陈家湾130米；玉河4组G243到长岭坡180米；玉河6组G243到瓦场湾290米，宽1.5米，厚0.1米，混凝土C20。</t>
  </si>
  <si>
    <t>新民镇</t>
  </si>
  <si>
    <t>七桥村</t>
  </si>
  <si>
    <t>七桥4组兴隆湾1800米，宽1.5米，厚0.1米，混凝土C20。</t>
  </si>
  <si>
    <t>人和村</t>
  </si>
  <si>
    <t>4组大湾600米，5组高岩500米，6组老湾破600米，7组黄家湾300米。宽1.3米，厚0.1米，混凝土C20。</t>
  </si>
  <si>
    <t>李白村</t>
  </si>
  <si>
    <t>6组董延德至李白7组李开芬400米。2：李白3组徐恩秀是李白6组刘泽洪100米，宽1.5米，厚0.1米，混凝土 C20。</t>
  </si>
  <si>
    <t>双塘村</t>
  </si>
  <si>
    <t>6组罗家塆曾庆国，曾庆林，曾庆菊，曾凡明，李应忠家600米，宽1.5米，厚0.1米，混凝土C20。</t>
  </si>
  <si>
    <t>曹回镇</t>
  </si>
  <si>
    <t>徐白村</t>
  </si>
  <si>
    <t>坪上至烂泥沟1200米，龙井沟200米黄家湾至大子岩700米、吊咀塆至深沟200米、花坟至桐子塆400米，宽1.5米，厚0.1米，混凝土 C20。</t>
  </si>
  <si>
    <t>莲花村</t>
  </si>
  <si>
    <t>丫口上、后背坡、安乐坪、坟湾坡、对门坡3000米，宽1米，厚0.1米，混凝土 C20。</t>
  </si>
  <si>
    <t>永安镇</t>
  </si>
  <si>
    <t>石坎村</t>
  </si>
  <si>
    <t>5组李序清800米、李阳全100米，4组王德超100米、谢朝金800米、胡豆湾700米，6组薛勇300米、薛永烈200米，宽1.5米，厚0.1米，混凝土 C20。</t>
  </si>
  <si>
    <t>中峰村</t>
  </si>
  <si>
    <t>2组李建国-李家湾100米、邓安华地坝-高粱嘴-马石湾800米、大石湾路边-坡顶200米，宽1.5米，厚0.1米，混凝土C20。</t>
  </si>
  <si>
    <t>白鹤村</t>
  </si>
  <si>
    <t>开綦路至余建华220米，宽1.5米，厚0.1米，混凝土C20。</t>
  </si>
  <si>
    <t>石口子村</t>
  </si>
  <si>
    <t>张中至高建明600米、朝房塆至娃儿坡600米、小坟包至邓明刚250米、朝房塆堰塘至游榜清150米、熊家塆至李家塆650米、胡其国至邓秀英250米，宽1米，厚0.1米，混凝土C20。</t>
  </si>
  <si>
    <t>长龙镇</t>
  </si>
  <si>
    <t>龙安村</t>
  </si>
  <si>
    <t>5组永长2路张家湾700米，宽1.5米，厚0.1米，混凝土C20。</t>
  </si>
  <si>
    <t>高生村</t>
  </si>
  <si>
    <t>1组李家湾800米。2组姜家湾1700米，腰树湾500米，宽1.5米，厚0.1米，混凝土c20。</t>
  </si>
  <si>
    <t>杠家镇</t>
  </si>
  <si>
    <t>三鑫社区</t>
  </si>
  <si>
    <t>原海燕2组向家坝子——廖渤湾360米、向家坝子后湾340米，宽1.5米，厚0.1米，混凝土C20。</t>
  </si>
  <si>
    <t>双龙村</t>
  </si>
  <si>
    <t>双龙6组丫口田200米，宽1.5米，厚0.1米，混凝土C20。</t>
  </si>
  <si>
    <t>澄溪镇</t>
  </si>
  <si>
    <t>十字村</t>
  </si>
  <si>
    <t>1组，2组，7组官山坡人形便道3000米，宽1.5米，厚0.1米，混凝土c20。</t>
  </si>
  <si>
    <t>双桂社区</t>
  </si>
  <si>
    <t>5组易家山果园3000米。宽1.5米，厚0.1米，混凝土c20。</t>
  </si>
  <si>
    <t>龙兴村</t>
  </si>
  <si>
    <t>8组石塔坡果园区域2000米，宽1.5米，厚0.1米，混凝土C20。</t>
  </si>
  <si>
    <t>太平镇</t>
  </si>
  <si>
    <t>九龙村</t>
  </si>
  <si>
    <t>3组唐子成房处-唐家湾河沟600米；易江房前-唐德华屋后坡260米；杨清国屋后-海慧寺山坪塘120米；3组学堂冲-岩湾冲620米；4组洪冲湾-郑家湾800米；7组瓦窑冲-干湾600米。宽1.5米，厚0.1米，混凝土C20。</t>
  </si>
  <si>
    <t>黄沙镇</t>
  </si>
  <si>
    <t>长红社区</t>
  </si>
  <si>
    <t>长红社区10组3000米,宽1.5米，厚0.1米，混凝土C20。</t>
  </si>
  <si>
    <t>高山村</t>
  </si>
  <si>
    <t>杨家氹河沟沿线1300米 ，钓嘴-吕家坡1300米，五黎氏小龙虾400米，宽1.5米，厚0.1米，混凝土 C20。</t>
  </si>
  <si>
    <t>高峰镇</t>
  </si>
  <si>
    <t>大井村</t>
  </si>
  <si>
    <t>1组大堰塘500米，2组寇先进处至狮子丘300米，5组余春波处置四组刘建平处1500米，宽1..5米，厚0.1米，混凝土C20。</t>
  </si>
  <si>
    <t>红星村</t>
  </si>
  <si>
    <t xml:space="preserve"> 1组宴秋坡-麻坡岭岗至2组石坑冲3000米，3组600米、4组、300米、6组500米,宽1.5米，厚0.1米，混凝土C20。</t>
  </si>
  <si>
    <t>鹤游镇</t>
  </si>
  <si>
    <t>水井村</t>
  </si>
  <si>
    <t>老叶湾110米、余小江路口-金湾路口552米、新湾-唐顺华坝边132米、罗建华处-唐顺华坝边134米、唐顺华坝边-石坝166米、新朝湾冯兴会-石小明坝边556米、南快道-谭克超处150米，宽1.5米，厚0.1米，混凝土C20。</t>
  </si>
  <si>
    <t>砚台镇</t>
  </si>
  <si>
    <t>砚台社区</t>
  </si>
  <si>
    <t>1组宋开成至陈建国600米，刘永国至王俊国120米，宋开成至梅子沟640米，马老壳至打铁沟300米，龙溪河产业大道至官田沟200米，郭和平至屋基土200米，青草坝至石塔边60米，宽1.5米，厚0.1米，混凝土C20。</t>
  </si>
  <si>
    <t xml:space="preserve"> 石梯村</t>
  </si>
  <si>
    <t>4组叶根义路口至村办公室扩宽公路1500米，宽1.5米，厚0.1米，混凝土C20。</t>
  </si>
  <si>
    <t>登丰村</t>
  </si>
  <si>
    <t>4组谭家岩500米，宽1.5米，厚0.1米，混凝土C20。</t>
  </si>
  <si>
    <t>白家镇</t>
  </si>
  <si>
    <t>静峰村</t>
  </si>
  <si>
    <t>5组尾子到生机宝275米，生机宝到夜耗宝175米，夜耗宝到天平秋255米，天平秋到尾子295米，宽1.5米，厚0.1米，混凝土C20。</t>
  </si>
  <si>
    <t>坪山镇</t>
  </si>
  <si>
    <t>大坪村</t>
  </si>
  <si>
    <t>3社廖孝权约55米，5社李兴明约70米、2社汪同兵到王文凯处100米，2社塘湾王有科到王磊处70米、秦治国已修42，2社石华昌约30米、1社梁厚荣65米，1社梁厚华25米、1社沙塘边至朱孝余处50米4社谭学海50米，何仁文443米、宽1.5米，厚0.1米，混凝土C20。</t>
  </si>
  <si>
    <t>永平镇</t>
  </si>
  <si>
    <t>秋桥社区</t>
  </si>
  <si>
    <t>3组周昌进至程兴华450米，蔡家林至塘湾 550米，蛇皮街至坡上500米；5组新田湾至沟里头 450米，汪明祥至大田 300米，凤凰湾至大湾 350米，宽1.5米，厚0.1米，混凝土 C20。</t>
  </si>
  <si>
    <t>光辉村</t>
  </si>
  <si>
    <t>2组金之禾农业有限公司生产便道1500米,宽1.5米，厚0.1米，混凝土C20。</t>
  </si>
  <si>
    <t>三、美丽乡村建设</t>
  </si>
  <si>
    <t>石仙村</t>
  </si>
  <si>
    <t>建休闲长廊（实木圆柱，琉璃瓦屋顶，防护木休闲长椅）长25米，宽3米，高4米；大理石人行地砖（0.6米×0.3米×0.02米）500平方米；大理石路沿石（1.2米×0.3米×0.米米）长500米；青砖墙体花台长200米，宽1.5米，高0.6米；绿化种植桂花（胸径或干径10cm）40棵，红叶石兰2000棵；山坪塘清淤9600立方米；山坪塘堤坝及护坡硬化长226米，高2.5米，厚0.3米。</t>
  </si>
  <si>
    <t>休闲长廊10000元/米、大理石人行地砖320元/平方米、大理石路沿石220元/米、青砖墙体花台400元/米、桂花1000元/棵、红叶石兰10元/棵、清淤15元/立方米、管理房3600元/平方米、堤坝及护壁硬化650元/立方米</t>
  </si>
  <si>
    <t>明月村</t>
  </si>
  <si>
    <t>绿化</t>
  </si>
  <si>
    <t>修建艺术堡坎1120平方米；排水沟长4000米，宽0.米，高0.25米；道路两旁绿化种植樱花树（胸径或干径10—12cm）22棵,桂花（胸径或干径10—12cm）62棵，彩桂苗（冠丛高0.8m—1m）2560棵，树桩月季（冠丛高0.8m—1m）200棵。</t>
  </si>
  <si>
    <t>艺术堡坎420元/平方米、排水沟94元/米、樱花树2200元/棵、桂花2200元/棵、彩桂苗22元/棵、树桩月季75元/棵</t>
  </si>
  <si>
    <t>拟修建一座长18米、宽4.3米、高3.5米及长8米、宽3.5米、高3.5米，蓄水360立方米钢筋混凝土农田灌溉及消防用水蓄水池（含基础、池底硬化、防水等），厚0.25米，钢筋混凝土标号C30；建4830平方米（长1600米、高3米）文化墙（含垫层长1600米、宽0.5米、高0.3米；抹灰等）。</t>
  </si>
  <si>
    <t>钢筋混凝土1753元/立方米、文化墙221元/平方米</t>
  </si>
  <si>
    <t>龙泉村</t>
  </si>
  <si>
    <t>中心村基础设施</t>
  </si>
  <si>
    <t>G350国道进入杠家镇辖区地界龙泉村打造“柚乡之门”的人文景观，柚乡之门景观长21米、高5.2米。（底部2.4米高C30钢筋混凝土基础及1.6米高240红砖等长护坡墙体，外贴锈石工艺，上部钢构及金属图文高2.8米）；“柚乡飞瀑绿化景观带”用粉色蔷薇、三角梅花配以草花相互映衬。柚乡飞瀑景观长52米、高13.6米。1.8米宽包胶铁网做高13.6米植物攀爬架，等距3米铺设。上下营造蔷薇52米等长花圃（花圃外简易钢丝围栏）及三角梅52米等长花圃（花圃砖砌0.5米高外锈石饰面）；在龙泉村土桥坝建设“柚乡藤廊”人文景观，包括藤廊造型，藤廊小广场，藤廊草坪3部分。柚乡藤廊景观长81米、高3-4.5米、宽2-4米。（包含藤廊和藤山两部分主体）藤廊高4.5米，宽4米，长15米。(30公分方管管加工做藤廊骨架，外饰粗3公分老藤，底部为见方0.5米，深1.5米深C30钢筋混凝土基座10座。)左右为两座高3米长33米，宽2米藤山，柚乡藤廊景观附属广场部分为280平米，平场后基础为30公分厚C15混凝土面贴锈石。附属生态草坪为2500平米(其中2000米为草坪，500平为特色花圃）。</t>
  </si>
  <si>
    <t>2064元/平方米；226元/平方米/；72元/平方米；800元/立方米</t>
  </si>
  <si>
    <t>双溪村</t>
  </si>
  <si>
    <t>美丽乡村建设</t>
  </si>
  <si>
    <t>G350国道进入杠家镇场镇双溪村春雨密林人文景观（包括包雕塑和景观营造），春雨密林人文雕塑景观（占地为三角形区域） 长19米，宽14米，高9.7米。 主体雕塑C30混凝土基桩10处，500X500,深度2米，主体雕塑为钢构柚树雕塑及钢构藤环雕塑。附属地面部分为园林小景营造 ；全民健身广场周边绿化带，长500米，宽2米。女真镶边，红叶石兰，四季桂为主体造型植株，地面满铺草坪；G350国道至杠家场镇公路沿线两边6公里绿化，公路沿线绿化长6000米，宽0.6米。 马鞭草，波斯菊，雏菊，矮牵牛，围绕美人蕉，绣球花，向日葵做高低造景种植。</t>
  </si>
  <si>
    <t>310元/立方米；65元/平方米</t>
  </si>
  <si>
    <t>公路硬化和路灯亮化工程</t>
  </si>
  <si>
    <t>1、2、5、6、8社硬化村级公路3.5公里，在村内21公里的村级公路上安装太阳能路灯约480盏。</t>
  </si>
  <si>
    <t>500/立方米，1100元/盏</t>
  </si>
  <si>
    <t>0</t>
  </si>
  <si>
    <t>产业道路硬化、亮化</t>
  </si>
  <si>
    <t>1、硬化李子园产业道路4公里,宽3米，厚0.20米。     2、村内道路15公里路上安装路灯340盏。</t>
  </si>
  <si>
    <t>高桥居委</t>
  </si>
  <si>
    <t>1、桂溪街道黄金社区与高桥社区交界周小琼坝子处、高桥社区办公室左侧处、梅家河坎处设置文化石3个(高约2.5米，宽约1米）。2、节点绿化150平方米（种植草坪和小灌木丛）。3、道路绿化12公里。（道路两旁50公分范围种植草花）。</t>
  </si>
  <si>
    <t>东风村</t>
  </si>
  <si>
    <t>村内道路及硬化</t>
  </si>
  <si>
    <t>硬化及亮化工程</t>
  </si>
  <si>
    <t>硬化道路8公里，宽4.5米，安装路灯900盏。</t>
  </si>
  <si>
    <t>硬化500元/立方米</t>
  </si>
  <si>
    <t>裴兴镇</t>
  </si>
  <si>
    <t>华龙村</t>
  </si>
  <si>
    <t>美丽乡村</t>
  </si>
  <si>
    <t>1.1社大湾邱至朱平华处，长800米；
2.1社大湾秋到罗中国处，长150米；
3.1社大湾邱到胡开正处，长450米；
4.1社李德芳到李正佑处，长300米；
5.1社李德芳处到胡开平处，长400米；
6.4社钟家湾到6社张治荣平处，长700米（连接6社到村办公室横穿路）；
7.4社陈兴福到胡国忠处，长300米。
以上7段总长为3100米，设计宽4.5米、厚0.2米，水泥标号C25。1-4社安装太阳能路灯，总长10公里，每30米安装7米高的太阳能路灯，总计330盏。</t>
  </si>
  <si>
    <t>500元/米</t>
  </si>
  <si>
    <t>53</t>
  </si>
  <si>
    <t>47</t>
  </si>
  <si>
    <t>拱桥村</t>
  </si>
  <si>
    <t>1.拱桥村1、2、3、4、5舍安装太阳能路灯，总长11公里，每30米安装7米高的太阳能路灯，总计400盏。拱桥村1-4社硬化公路5公里，宽4.5米、厚0.2米、水泥标号C25。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</si>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</sst>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_);[Red]\(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2"/>
      <name val="华文中宋"/>
      <charset val="134"/>
    </font>
    <font>
      <sz val="12"/>
      <name val="仿宋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7" fillId="0" borderId="2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51" applyFont="1" applyFill="1" applyBorder="1" applyAlignment="1">
      <alignment horizontal="center" vertical="center"/>
    </xf>
    <xf numFmtId="0" fontId="9" fillId="0" borderId="5" xfId="51" applyFont="1" applyFill="1" applyBorder="1" applyAlignment="1">
      <alignment horizontal="center" vertical="center"/>
    </xf>
    <xf numFmtId="0" fontId="6" fillId="0" borderId="6" xfId="51" applyFont="1" applyFill="1" applyBorder="1" applyAlignment="1">
      <alignment vertical="center"/>
    </xf>
    <xf numFmtId="0" fontId="6" fillId="0" borderId="7" xfId="5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8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4" borderId="7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4" borderId="7" xfId="51" applyFont="1" applyFill="1" applyBorder="1" applyAlignment="1">
      <alignment horizontal="center" vertical="center" wrapText="1"/>
    </xf>
    <xf numFmtId="0" fontId="11" fillId="4" borderId="1" xfId="51" applyFont="1" applyFill="1" applyBorder="1" applyAlignment="1">
      <alignment horizontal="center" vertical="center" wrapText="1"/>
    </xf>
    <xf numFmtId="0" fontId="10" fillId="4" borderId="9" xfId="51" applyFont="1" applyFill="1" applyBorder="1" applyAlignment="1">
      <alignment horizontal="center" vertical="center" wrapText="1"/>
    </xf>
    <xf numFmtId="0" fontId="10" fillId="4" borderId="8" xfId="5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7" fillId="0" borderId="1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20" fillId="0" borderId="0" xfId="51" applyFont="1" applyFill="1" applyBorder="1" applyAlignment="1">
      <alignment vertical="center" wrapText="1"/>
    </xf>
    <xf numFmtId="0" fontId="6" fillId="0" borderId="0" xfId="51" applyFont="1" applyFill="1" applyBorder="1" applyAlignment="1">
      <alignment vertical="center"/>
    </xf>
    <xf numFmtId="0" fontId="6" fillId="0" borderId="0" xfId="51" applyFont="1" applyFill="1" applyBorder="1" applyAlignment="1">
      <alignment vertical="center" wrapText="1"/>
    </xf>
    <xf numFmtId="0" fontId="21" fillId="4" borderId="1" xfId="51" applyFont="1" applyFill="1" applyBorder="1" applyAlignment="1">
      <alignment horizontal="center" vertical="center" wrapText="1"/>
    </xf>
    <xf numFmtId="0" fontId="2" fillId="0" borderId="8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1" fillId="4" borderId="1" xfId="51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" fillId="4" borderId="1" xfId="51" applyNumberFormat="1" applyFont="1" applyFill="1" applyBorder="1" applyAlignment="1">
      <alignment horizontal="center" vertical="center" wrapText="1"/>
    </xf>
    <xf numFmtId="9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6" fillId="0" borderId="2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8" fontId="2" fillId="0" borderId="1" xfId="51" applyNumberFormat="1" applyFont="1" applyFill="1" applyBorder="1" applyAlignment="1">
      <alignment horizontal="center" vertical="center" wrapText="1"/>
    </xf>
    <xf numFmtId="178" fontId="5" fillId="2" borderId="1" xfId="51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176" fontId="2" fillId="4" borderId="1" xfId="51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2" borderId="1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workbookViewId="0">
      <pane ySplit="6" topLeftCell="A9" activePane="bottomLeft" state="frozen"/>
      <selection/>
      <selection pane="bottomLeft" activeCell="G10" sqref="G10"/>
    </sheetView>
  </sheetViews>
  <sheetFormatPr defaultColWidth="9" defaultRowHeight="13.5"/>
  <cols>
    <col min="1" max="1" width="4" customWidth="1"/>
    <col min="2" max="2" width="6.75" customWidth="1"/>
    <col min="3" max="3" width="10.225" customWidth="1"/>
    <col min="4" max="4" width="7.88333333333333" customWidth="1"/>
    <col min="5" max="5" width="8" customWidth="1"/>
    <col min="6" max="6" width="47.8833333333333" customWidth="1"/>
    <col min="7" max="7" width="11" style="16" customWidth="1"/>
    <col min="8" max="8" width="7.25" style="16" customWidth="1"/>
    <col min="9" max="9" width="7.63333333333333" customWidth="1"/>
    <col min="10" max="10" width="6.88333333333333" customWidth="1"/>
    <col min="11" max="11" width="10" customWidth="1"/>
    <col min="12" max="12" width="7.5" customWidth="1"/>
    <col min="13" max="13" width="7.13333333333333" customWidth="1"/>
    <col min="14" max="14" width="7.75" customWidth="1"/>
    <col min="15" max="15" width="7.25" customWidth="1"/>
    <col min="16" max="16" width="7.13333333333333" style="16" customWidth="1"/>
    <col min="17" max="17" width="18.6333333333333" style="17" customWidth="1"/>
    <col min="25" max="25" width="10.3833333333333"/>
    <col min="28" max="28" width="14.1333333333333"/>
    <col min="29" max="78" width="9" style="18"/>
  </cols>
  <sheetData>
    <row r="1" s="1" customFormat="1" ht="27" customHeight="1" spans="1:2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85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="1" customFormat="1" ht="33" customHeight="1" spans="1:28">
      <c r="A2" s="21" t="s">
        <v>1</v>
      </c>
      <c r="B2" s="21"/>
      <c r="C2" s="21"/>
      <c r="D2" s="22" t="s">
        <v>2</v>
      </c>
      <c r="E2" s="23"/>
      <c r="F2" s="24"/>
      <c r="G2" s="25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101" t="s">
        <v>4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="1" customFormat="1" ht="22" customHeight="1" spans="1:28">
      <c r="A3" s="26"/>
      <c r="B3" s="27" t="s">
        <v>5</v>
      </c>
      <c r="C3" s="27" t="s">
        <v>6</v>
      </c>
      <c r="D3" s="28"/>
      <c r="E3" s="28"/>
      <c r="F3" s="28"/>
      <c r="G3" s="29" t="s">
        <v>7</v>
      </c>
      <c r="H3" s="30"/>
      <c r="I3" s="29"/>
      <c r="J3" s="29"/>
      <c r="K3" s="29"/>
      <c r="L3" s="29"/>
      <c r="M3" s="29"/>
      <c r="N3" s="29"/>
      <c r="O3" s="29"/>
      <c r="P3" s="29"/>
      <c r="Q3" s="28" t="s">
        <v>8</v>
      </c>
      <c r="R3" s="29"/>
      <c r="S3" s="29"/>
      <c r="T3" s="29" t="s">
        <v>9</v>
      </c>
      <c r="U3" s="29"/>
      <c r="V3" s="29"/>
      <c r="W3" s="29"/>
      <c r="X3" s="28" t="s">
        <v>10</v>
      </c>
      <c r="Y3" s="28"/>
      <c r="Z3" s="28"/>
      <c r="AA3" s="28"/>
      <c r="AB3" s="121"/>
    </row>
    <row r="4" s="1" customFormat="1" ht="31" customHeight="1" spans="1:28">
      <c r="A4" s="31"/>
      <c r="B4" s="28"/>
      <c r="C4" s="28"/>
      <c r="D4" s="28"/>
      <c r="E4" s="28"/>
      <c r="F4" s="28"/>
      <c r="G4" s="28" t="s">
        <v>11</v>
      </c>
      <c r="H4" s="30" t="s">
        <v>12</v>
      </c>
      <c r="I4" s="29"/>
      <c r="J4" s="29"/>
      <c r="K4" s="29"/>
      <c r="L4" s="29" t="s">
        <v>13</v>
      </c>
      <c r="M4" s="29"/>
      <c r="N4" s="29"/>
      <c r="O4" s="29"/>
      <c r="P4" s="28" t="s">
        <v>14</v>
      </c>
      <c r="Q4" s="28" t="s">
        <v>15</v>
      </c>
      <c r="R4" s="28" t="s">
        <v>16</v>
      </c>
      <c r="S4" s="28" t="s">
        <v>17</v>
      </c>
      <c r="T4" s="29"/>
      <c r="U4" s="29"/>
      <c r="V4" s="29"/>
      <c r="W4" s="29"/>
      <c r="X4" s="28"/>
      <c r="Y4" s="28"/>
      <c r="Z4" s="28"/>
      <c r="AA4" s="28"/>
      <c r="AB4" s="121"/>
    </row>
    <row r="5" s="1" customFormat="1" ht="45" customHeight="1" spans="1:28">
      <c r="A5" s="31"/>
      <c r="B5" s="28"/>
      <c r="C5" s="28" t="s">
        <v>18</v>
      </c>
      <c r="D5" s="28" t="s">
        <v>19</v>
      </c>
      <c r="E5" s="28" t="s">
        <v>20</v>
      </c>
      <c r="F5" s="28" t="s">
        <v>21</v>
      </c>
      <c r="G5" s="28"/>
      <c r="H5" s="32" t="s">
        <v>22</v>
      </c>
      <c r="I5" s="86" t="s">
        <v>23</v>
      </c>
      <c r="J5" s="28" t="s">
        <v>24</v>
      </c>
      <c r="K5" s="28" t="s">
        <v>25</v>
      </c>
      <c r="L5" s="28" t="s">
        <v>26</v>
      </c>
      <c r="M5" s="28" t="s">
        <v>27</v>
      </c>
      <c r="N5" s="28" t="s">
        <v>28</v>
      </c>
      <c r="O5" s="28" t="s">
        <v>29</v>
      </c>
      <c r="P5" s="28"/>
      <c r="Q5" s="28"/>
      <c r="R5" s="28"/>
      <c r="S5" s="28"/>
      <c r="T5" s="28" t="s">
        <v>30</v>
      </c>
      <c r="U5" s="28" t="s">
        <v>31</v>
      </c>
      <c r="V5" s="28" t="s">
        <v>32</v>
      </c>
      <c r="W5" s="28" t="s">
        <v>33</v>
      </c>
      <c r="X5" s="28" t="s">
        <v>34</v>
      </c>
      <c r="Y5" s="28" t="s">
        <v>35</v>
      </c>
      <c r="Z5" s="28" t="s">
        <v>36</v>
      </c>
      <c r="AA5" s="28" t="s">
        <v>37</v>
      </c>
      <c r="AB5" s="121" t="s">
        <v>38</v>
      </c>
    </row>
    <row r="6" s="2" customFormat="1" ht="24" customHeight="1" spans="1:28">
      <c r="A6" s="33"/>
      <c r="B6" s="34"/>
      <c r="C6" s="34"/>
      <c r="D6" s="34"/>
      <c r="E6" s="34"/>
      <c r="F6" s="34"/>
      <c r="G6" s="34"/>
      <c r="H6" s="34"/>
      <c r="I6" s="87"/>
      <c r="J6" s="25"/>
      <c r="K6" s="25"/>
      <c r="L6" s="25"/>
      <c r="M6" s="25"/>
      <c r="N6" s="25"/>
      <c r="O6" s="25"/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121"/>
    </row>
    <row r="7" s="3" customFormat="1" ht="33" customHeight="1" spans="1:78">
      <c r="A7" s="35" t="s">
        <v>39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88"/>
      <c r="Q7" s="25"/>
      <c r="R7" s="25"/>
      <c r="S7" s="25"/>
      <c r="T7" s="25"/>
      <c r="U7" s="25"/>
      <c r="V7" s="25"/>
      <c r="W7" s="25"/>
      <c r="X7" s="25"/>
      <c r="Y7" s="25"/>
      <c r="Z7" s="25"/>
      <c r="AA7" s="122"/>
      <c r="AB7" s="12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="4" customFormat="1" ht="114" customHeight="1" spans="1:78">
      <c r="A8" s="37">
        <v>1</v>
      </c>
      <c r="B8" s="38" t="s">
        <v>40</v>
      </c>
      <c r="C8" s="39" t="s">
        <v>41</v>
      </c>
      <c r="D8" s="39" t="s">
        <v>42</v>
      </c>
      <c r="E8" s="39" t="s">
        <v>42</v>
      </c>
      <c r="F8" s="39" t="s">
        <v>43</v>
      </c>
      <c r="G8" s="37">
        <v>133</v>
      </c>
      <c r="H8" s="37"/>
      <c r="I8" s="89">
        <v>50</v>
      </c>
      <c r="J8" s="90"/>
      <c r="K8" s="37">
        <v>83</v>
      </c>
      <c r="L8" s="90"/>
      <c r="M8" s="90"/>
      <c r="N8" s="90"/>
      <c r="O8" s="90"/>
      <c r="P8" s="90"/>
      <c r="Q8" s="103"/>
      <c r="R8" s="47">
        <v>38</v>
      </c>
      <c r="S8" s="47">
        <v>62</v>
      </c>
      <c r="T8" s="39">
        <v>3393</v>
      </c>
      <c r="U8" s="28"/>
      <c r="V8" s="28"/>
      <c r="W8" s="28"/>
      <c r="X8" s="37">
        <v>3393</v>
      </c>
      <c r="Y8" s="90"/>
      <c r="Z8" s="90"/>
      <c r="AA8" s="90"/>
      <c r="AB8" s="37">
        <v>3000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="5" customFormat="1" ht="96" customHeight="1" spans="1:79">
      <c r="A9" s="5">
        <v>2</v>
      </c>
      <c r="B9" s="39" t="s">
        <v>44</v>
      </c>
      <c r="C9" s="37" t="s">
        <v>45</v>
      </c>
      <c r="D9" s="40" t="s">
        <v>46</v>
      </c>
      <c r="E9" s="40" t="s">
        <v>47</v>
      </c>
      <c r="F9" s="40" t="s">
        <v>48</v>
      </c>
      <c r="G9" s="39">
        <v>10</v>
      </c>
      <c r="H9" s="39"/>
      <c r="I9" s="91">
        <v>10</v>
      </c>
      <c r="K9" s="37"/>
      <c r="P9" s="68"/>
      <c r="Q9" s="40" t="s">
        <v>49</v>
      </c>
      <c r="R9" s="40"/>
      <c r="S9" s="40"/>
      <c r="T9" s="37">
        <v>2772</v>
      </c>
      <c r="U9" s="37"/>
      <c r="V9" s="37"/>
      <c r="W9" s="37"/>
      <c r="X9" s="37">
        <v>772</v>
      </c>
      <c r="Y9" s="37"/>
      <c r="Z9" s="37"/>
      <c r="AA9" s="37"/>
      <c r="AB9" s="37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136"/>
    </row>
    <row r="10" s="5" customFormat="1" ht="46" customHeight="1" spans="1:79">
      <c r="A10" s="37">
        <v>3</v>
      </c>
      <c r="B10" s="41" t="s">
        <v>50</v>
      </c>
      <c r="C10" s="37" t="s">
        <v>51</v>
      </c>
      <c r="D10" s="37" t="s">
        <v>52</v>
      </c>
      <c r="E10" s="37" t="s">
        <v>53</v>
      </c>
      <c r="F10" s="37" t="s">
        <v>54</v>
      </c>
      <c r="G10" s="37">
        <v>56.16</v>
      </c>
      <c r="H10" s="37"/>
      <c r="I10" s="91">
        <v>50</v>
      </c>
      <c r="K10" s="5">
        <v>6.16</v>
      </c>
      <c r="Q10" s="37" t="s">
        <v>55</v>
      </c>
      <c r="R10" s="104">
        <v>20</v>
      </c>
      <c r="S10" s="104">
        <v>80</v>
      </c>
      <c r="T10" s="105">
        <v>2237</v>
      </c>
      <c r="U10" s="39"/>
      <c r="V10" s="39"/>
      <c r="W10" s="39"/>
      <c r="X10" s="105">
        <v>1725</v>
      </c>
      <c r="Y10" s="105">
        <v>1.8</v>
      </c>
      <c r="Z10" s="123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36"/>
    </row>
    <row r="11" s="5" customFormat="1" ht="57" customHeight="1" spans="1:79">
      <c r="A11" s="5">
        <v>4</v>
      </c>
      <c r="B11" s="42"/>
      <c r="C11" s="37" t="s">
        <v>56</v>
      </c>
      <c r="D11" s="37" t="s">
        <v>52</v>
      </c>
      <c r="E11" s="37" t="s">
        <v>53</v>
      </c>
      <c r="F11" s="43" t="s">
        <v>57</v>
      </c>
      <c r="G11" s="44">
        <v>62.59</v>
      </c>
      <c r="H11" s="45"/>
      <c r="I11" s="91">
        <v>55</v>
      </c>
      <c r="K11" s="5">
        <v>7.59</v>
      </c>
      <c r="Q11" s="37" t="s">
        <v>55</v>
      </c>
      <c r="R11" s="104">
        <v>20</v>
      </c>
      <c r="S11" s="104">
        <v>80</v>
      </c>
      <c r="T11" s="105">
        <v>2038</v>
      </c>
      <c r="X11" s="105">
        <v>1872</v>
      </c>
      <c r="Y11" s="105">
        <v>2.006</v>
      </c>
      <c r="Z11" s="123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36"/>
    </row>
    <row r="12" s="5" customFormat="1" ht="42" customHeight="1" spans="1:79">
      <c r="A12" s="37">
        <v>5</v>
      </c>
      <c r="B12" s="46" t="s">
        <v>58</v>
      </c>
      <c r="C12" s="40" t="s">
        <v>59</v>
      </c>
      <c r="D12" s="40" t="s">
        <v>60</v>
      </c>
      <c r="E12" s="37" t="s">
        <v>61</v>
      </c>
      <c r="F12" s="40" t="s">
        <v>62</v>
      </c>
      <c r="G12" s="39">
        <v>55</v>
      </c>
      <c r="H12" s="47"/>
      <c r="I12" s="91">
        <v>25</v>
      </c>
      <c r="K12" s="37">
        <v>27</v>
      </c>
      <c r="M12" s="5">
        <v>3</v>
      </c>
      <c r="Q12" s="37"/>
      <c r="R12" s="37"/>
      <c r="S12" s="37"/>
      <c r="T12" s="37">
        <v>3021</v>
      </c>
      <c r="U12" s="47"/>
      <c r="V12" s="68">
        <v>1340</v>
      </c>
      <c r="X12" s="37">
        <v>3021</v>
      </c>
      <c r="Y12" s="3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136"/>
    </row>
    <row r="13" s="6" customFormat="1" ht="54" customHeight="1" spans="1:78">
      <c r="A13" s="48" t="s">
        <v>63</v>
      </c>
      <c r="B13" s="48"/>
      <c r="C13" s="48"/>
      <c r="D13" s="48"/>
      <c r="E13" s="48"/>
      <c r="F13" s="48"/>
      <c r="G13" s="49">
        <f t="shared" ref="G13:K13" si="0">SUM(G8:G12)</f>
        <v>316.75</v>
      </c>
      <c r="H13" s="50"/>
      <c r="I13" s="64">
        <f t="shared" si="0"/>
        <v>190</v>
      </c>
      <c r="J13" s="64"/>
      <c r="K13" s="64">
        <f t="shared" si="0"/>
        <v>123.75</v>
      </c>
      <c r="L13" s="64"/>
      <c r="M13" s="64">
        <f>SUM(M8:M12)</f>
        <v>3</v>
      </c>
      <c r="N13" s="48"/>
      <c r="O13" s="48"/>
      <c r="P13" s="48"/>
      <c r="Q13" s="106"/>
      <c r="R13" s="106"/>
      <c r="S13" s="106"/>
      <c r="T13" s="64">
        <f>SUM(T8:T12)</f>
        <v>13461</v>
      </c>
      <c r="U13" s="107"/>
      <c r="V13" s="64">
        <f>SUM(V7:V12)</f>
        <v>1340</v>
      </c>
      <c r="W13" s="64"/>
      <c r="X13" s="64">
        <f>SUM(X7:X12)</f>
        <v>10783</v>
      </c>
      <c r="Y13" s="64">
        <f>SUM(Y8:Y12)</f>
        <v>3.806</v>
      </c>
      <c r="Z13" s="64"/>
      <c r="AA13" s="64"/>
      <c r="AB13" s="64">
        <f>SUM(AB8:AB12)</f>
        <v>3000</v>
      </c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</row>
    <row r="14" s="7" customFormat="1" ht="39" customHeight="1" spans="1:78">
      <c r="A14" s="51" t="s">
        <v>64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92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</row>
    <row r="15" s="8" customFormat="1" ht="48" customHeight="1" spans="1:79">
      <c r="A15" s="53">
        <v>1</v>
      </c>
      <c r="B15" s="54" t="s">
        <v>65</v>
      </c>
      <c r="C15" s="55" t="s">
        <v>66</v>
      </c>
      <c r="D15" s="53" t="s">
        <v>52</v>
      </c>
      <c r="E15" s="43" t="s">
        <v>67</v>
      </c>
      <c r="F15" s="56" t="s">
        <v>68</v>
      </c>
      <c r="G15" s="53">
        <f>I15+L15</f>
        <v>30</v>
      </c>
      <c r="H15" s="53"/>
      <c r="I15" s="55">
        <v>17</v>
      </c>
      <c r="J15" s="53"/>
      <c r="K15" s="53"/>
      <c r="L15" s="55">
        <v>13</v>
      </c>
      <c r="M15" s="53"/>
      <c r="N15" s="53"/>
      <c r="O15" s="53"/>
      <c r="P15" s="53"/>
      <c r="Q15" s="53"/>
      <c r="R15" s="53"/>
      <c r="S15" s="53"/>
      <c r="T15" s="53">
        <v>403</v>
      </c>
      <c r="U15" s="53"/>
      <c r="V15" s="53"/>
      <c r="W15" s="53"/>
      <c r="X15" s="55">
        <v>68</v>
      </c>
      <c r="Y15" s="55"/>
      <c r="Z15" s="53"/>
      <c r="AA15" s="53"/>
      <c r="AB15" s="53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37"/>
    </row>
    <row r="16" s="8" customFormat="1" ht="56" customHeight="1" spans="1:79">
      <c r="A16" s="53">
        <v>2</v>
      </c>
      <c r="B16" s="54"/>
      <c r="C16" s="55" t="s">
        <v>69</v>
      </c>
      <c r="D16" s="53" t="s">
        <v>52</v>
      </c>
      <c r="E16" s="43" t="s">
        <v>67</v>
      </c>
      <c r="F16" s="56" t="s">
        <v>70</v>
      </c>
      <c r="G16" s="53">
        <f t="shared" ref="G16:G49" si="1">I16+L16</f>
        <v>15</v>
      </c>
      <c r="H16" s="53"/>
      <c r="I16" s="55">
        <v>7</v>
      </c>
      <c r="J16" s="53"/>
      <c r="K16" s="53"/>
      <c r="L16" s="55">
        <v>8</v>
      </c>
      <c r="M16" s="53"/>
      <c r="N16" s="53"/>
      <c r="O16" s="53"/>
      <c r="P16" s="53"/>
      <c r="Q16" s="53"/>
      <c r="R16" s="53"/>
      <c r="S16" s="53"/>
      <c r="T16" s="53">
        <v>361</v>
      </c>
      <c r="U16" s="53"/>
      <c r="V16" s="53"/>
      <c r="W16" s="53"/>
      <c r="X16" s="55">
        <v>35</v>
      </c>
      <c r="Y16" s="55"/>
      <c r="Z16" s="53"/>
      <c r="AA16" s="53"/>
      <c r="AB16" s="53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37"/>
    </row>
    <row r="17" s="8" customFormat="1" ht="39" customHeight="1" spans="1:79">
      <c r="A17" s="53">
        <v>3</v>
      </c>
      <c r="B17" s="54" t="s">
        <v>71</v>
      </c>
      <c r="C17" s="55" t="s">
        <v>72</v>
      </c>
      <c r="D17" s="53" t="s">
        <v>52</v>
      </c>
      <c r="E17" s="43" t="s">
        <v>67</v>
      </c>
      <c r="F17" s="56" t="s">
        <v>73</v>
      </c>
      <c r="G17" s="53">
        <f t="shared" si="1"/>
        <v>3.5</v>
      </c>
      <c r="H17" s="53"/>
      <c r="I17" s="55">
        <v>2</v>
      </c>
      <c r="J17" s="53"/>
      <c r="K17" s="53"/>
      <c r="L17" s="55">
        <v>1.5</v>
      </c>
      <c r="M17" s="53"/>
      <c r="N17" s="53"/>
      <c r="O17" s="53"/>
      <c r="P17" s="53"/>
      <c r="Q17" s="53"/>
      <c r="R17" s="53"/>
      <c r="S17" s="53"/>
      <c r="T17" s="53">
        <v>1850</v>
      </c>
      <c r="U17" s="53"/>
      <c r="V17" s="53"/>
      <c r="W17" s="53"/>
      <c r="X17" s="55">
        <v>100</v>
      </c>
      <c r="Y17" s="55"/>
      <c r="Z17" s="53"/>
      <c r="AA17" s="53"/>
      <c r="AB17" s="53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37"/>
    </row>
    <row r="18" s="8" customFormat="1" ht="39" customHeight="1" spans="1:79">
      <c r="A18" s="53">
        <v>4</v>
      </c>
      <c r="B18" s="54"/>
      <c r="C18" s="55" t="s">
        <v>74</v>
      </c>
      <c r="D18" s="53" t="s">
        <v>52</v>
      </c>
      <c r="E18" s="43" t="s">
        <v>67</v>
      </c>
      <c r="F18" s="56" t="s">
        <v>75</v>
      </c>
      <c r="G18" s="53">
        <f t="shared" si="1"/>
        <v>7</v>
      </c>
      <c r="H18" s="53"/>
      <c r="I18" s="55">
        <v>4</v>
      </c>
      <c r="J18" s="53"/>
      <c r="K18" s="53"/>
      <c r="L18" s="55">
        <v>3</v>
      </c>
      <c r="M18" s="53"/>
      <c r="N18" s="53"/>
      <c r="O18" s="53"/>
      <c r="P18" s="53"/>
      <c r="Q18" s="53"/>
      <c r="R18" s="53"/>
      <c r="S18" s="53"/>
      <c r="T18" s="53">
        <v>2695</v>
      </c>
      <c r="U18" s="53"/>
      <c r="V18" s="53"/>
      <c r="W18" s="53"/>
      <c r="X18" s="55">
        <v>135</v>
      </c>
      <c r="Y18" s="55"/>
      <c r="Z18" s="53"/>
      <c r="AA18" s="53"/>
      <c r="AB18" s="53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37"/>
    </row>
    <row r="19" s="8" customFormat="1" ht="39" customHeight="1" spans="1:79">
      <c r="A19" s="53">
        <v>5</v>
      </c>
      <c r="B19" s="57" t="s">
        <v>76</v>
      </c>
      <c r="C19" s="55" t="s">
        <v>77</v>
      </c>
      <c r="D19" s="53" t="s">
        <v>52</v>
      </c>
      <c r="E19" s="43" t="s">
        <v>67</v>
      </c>
      <c r="F19" s="56" t="s">
        <v>78</v>
      </c>
      <c r="G19" s="53">
        <f t="shared" si="1"/>
        <v>22</v>
      </c>
      <c r="H19" s="53"/>
      <c r="I19" s="55">
        <v>12</v>
      </c>
      <c r="J19" s="53"/>
      <c r="K19" s="53"/>
      <c r="L19" s="55">
        <v>10</v>
      </c>
      <c r="M19" s="53"/>
      <c r="N19" s="53"/>
      <c r="O19" s="53"/>
      <c r="P19" s="53"/>
      <c r="Q19" s="53"/>
      <c r="R19" s="53"/>
      <c r="S19" s="53"/>
      <c r="T19" s="53">
        <v>3671</v>
      </c>
      <c r="U19" s="53"/>
      <c r="V19" s="53"/>
      <c r="W19" s="53"/>
      <c r="X19" s="55">
        <v>120</v>
      </c>
      <c r="Y19" s="55"/>
      <c r="Z19" s="53"/>
      <c r="AA19" s="53"/>
      <c r="AB19" s="53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37"/>
    </row>
    <row r="20" s="8" customFormat="1" ht="39" customHeight="1" spans="1:79">
      <c r="A20" s="53">
        <v>6</v>
      </c>
      <c r="B20" s="54" t="s">
        <v>40</v>
      </c>
      <c r="C20" s="55" t="s">
        <v>79</v>
      </c>
      <c r="D20" s="53" t="s">
        <v>52</v>
      </c>
      <c r="E20" s="43" t="s">
        <v>67</v>
      </c>
      <c r="F20" s="56" t="s">
        <v>80</v>
      </c>
      <c r="G20" s="53">
        <f t="shared" si="1"/>
        <v>26</v>
      </c>
      <c r="H20" s="53"/>
      <c r="I20" s="55">
        <v>12</v>
      </c>
      <c r="J20" s="53"/>
      <c r="K20" s="53"/>
      <c r="L20" s="55">
        <v>14</v>
      </c>
      <c r="M20" s="53"/>
      <c r="N20" s="53"/>
      <c r="O20" s="53"/>
      <c r="P20" s="53"/>
      <c r="Q20" s="53"/>
      <c r="R20" s="53"/>
      <c r="S20" s="53"/>
      <c r="T20" s="53">
        <v>3265</v>
      </c>
      <c r="U20" s="53"/>
      <c r="V20" s="53"/>
      <c r="W20" s="53"/>
      <c r="X20" s="55">
        <v>320</v>
      </c>
      <c r="Y20" s="55"/>
      <c r="Z20" s="53"/>
      <c r="AA20" s="53"/>
      <c r="AB20" s="53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37"/>
    </row>
    <row r="21" s="8" customFormat="1" ht="42" customHeight="1" spans="1:79">
      <c r="A21" s="53">
        <v>7</v>
      </c>
      <c r="B21" s="54"/>
      <c r="C21" s="55" t="s">
        <v>81</v>
      </c>
      <c r="D21" s="53" t="s">
        <v>52</v>
      </c>
      <c r="E21" s="43" t="s">
        <v>67</v>
      </c>
      <c r="F21" s="56" t="s">
        <v>82</v>
      </c>
      <c r="G21" s="53">
        <f t="shared" si="1"/>
        <v>7</v>
      </c>
      <c r="H21" s="53"/>
      <c r="I21" s="55">
        <v>3</v>
      </c>
      <c r="J21" s="53"/>
      <c r="K21" s="53"/>
      <c r="L21" s="55">
        <v>4</v>
      </c>
      <c r="M21" s="53"/>
      <c r="N21" s="53"/>
      <c r="O21" s="53"/>
      <c r="P21" s="53"/>
      <c r="Q21" s="53"/>
      <c r="R21" s="53"/>
      <c r="S21" s="53"/>
      <c r="T21" s="53">
        <v>3012</v>
      </c>
      <c r="U21" s="53"/>
      <c r="V21" s="53"/>
      <c r="W21" s="53"/>
      <c r="X21" s="55">
        <v>73</v>
      </c>
      <c r="Y21" s="55"/>
      <c r="Z21" s="53"/>
      <c r="AA21" s="53"/>
      <c r="AB21" s="53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37"/>
    </row>
    <row r="22" s="9" customFormat="1" ht="39" customHeight="1" spans="1:79">
      <c r="A22" s="53">
        <v>8</v>
      </c>
      <c r="B22" s="54"/>
      <c r="C22" s="55" t="s">
        <v>83</v>
      </c>
      <c r="D22" s="53" t="s">
        <v>52</v>
      </c>
      <c r="E22" s="43" t="s">
        <v>67</v>
      </c>
      <c r="F22" s="56" t="s">
        <v>84</v>
      </c>
      <c r="G22" s="53">
        <f t="shared" si="1"/>
        <v>9</v>
      </c>
      <c r="H22" s="53"/>
      <c r="I22" s="55">
        <v>4</v>
      </c>
      <c r="J22" s="37"/>
      <c r="K22" s="37"/>
      <c r="L22" s="55">
        <v>5</v>
      </c>
      <c r="M22" s="37"/>
      <c r="N22" s="37"/>
      <c r="O22" s="37"/>
      <c r="P22" s="37"/>
      <c r="Q22" s="37"/>
      <c r="R22" s="37"/>
      <c r="S22" s="37"/>
      <c r="T22" s="37">
        <v>2680</v>
      </c>
      <c r="U22" s="37"/>
      <c r="V22" s="37"/>
      <c r="W22" s="37"/>
      <c r="X22" s="55">
        <v>68</v>
      </c>
      <c r="Y22" s="55"/>
      <c r="Z22" s="37"/>
      <c r="AA22" s="37"/>
      <c r="AB22" s="128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38"/>
    </row>
    <row r="23" s="9" customFormat="1" ht="53" customHeight="1" spans="1:79">
      <c r="A23" s="53">
        <v>9</v>
      </c>
      <c r="B23" s="55" t="s">
        <v>85</v>
      </c>
      <c r="C23" s="55" t="s">
        <v>86</v>
      </c>
      <c r="D23" s="53" t="s">
        <v>52</v>
      </c>
      <c r="E23" s="43" t="s">
        <v>67</v>
      </c>
      <c r="F23" s="56" t="s">
        <v>87</v>
      </c>
      <c r="G23" s="53">
        <f t="shared" si="1"/>
        <v>32</v>
      </c>
      <c r="H23" s="53"/>
      <c r="I23" s="55">
        <v>17</v>
      </c>
      <c r="J23" s="37"/>
      <c r="K23" s="37"/>
      <c r="L23" s="55">
        <v>15</v>
      </c>
      <c r="M23" s="37"/>
      <c r="N23" s="37"/>
      <c r="O23" s="37"/>
      <c r="P23" s="37"/>
      <c r="Q23" s="37"/>
      <c r="R23" s="37"/>
      <c r="S23" s="37"/>
      <c r="T23" s="37">
        <v>3028</v>
      </c>
      <c r="U23" s="37"/>
      <c r="V23" s="37"/>
      <c r="W23" s="37"/>
      <c r="X23" s="55">
        <v>120</v>
      </c>
      <c r="Y23" s="55"/>
      <c r="Z23" s="37"/>
      <c r="AA23" s="37"/>
      <c r="AB23" s="128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38"/>
    </row>
    <row r="24" s="9" customFormat="1" ht="39" customHeight="1" spans="1:79">
      <c r="A24" s="53">
        <v>10</v>
      </c>
      <c r="B24" s="55"/>
      <c r="C24" s="55" t="s">
        <v>88</v>
      </c>
      <c r="D24" s="53" t="s">
        <v>52</v>
      </c>
      <c r="E24" s="43" t="s">
        <v>67</v>
      </c>
      <c r="F24" s="56" t="s">
        <v>89</v>
      </c>
      <c r="G24" s="53">
        <f t="shared" si="1"/>
        <v>31</v>
      </c>
      <c r="H24" s="53"/>
      <c r="I24" s="55">
        <v>15</v>
      </c>
      <c r="J24" s="37"/>
      <c r="K24" s="37"/>
      <c r="L24" s="55">
        <v>16</v>
      </c>
      <c r="M24" s="37"/>
      <c r="N24" s="37"/>
      <c r="O24" s="37"/>
      <c r="P24" s="37"/>
      <c r="Q24" s="37"/>
      <c r="R24" s="37"/>
      <c r="S24" s="37"/>
      <c r="T24" s="37">
        <v>2610</v>
      </c>
      <c r="U24" s="37"/>
      <c r="V24" s="37"/>
      <c r="W24" s="37"/>
      <c r="X24" s="55">
        <v>130</v>
      </c>
      <c r="Y24" s="55"/>
      <c r="Z24" s="37"/>
      <c r="AA24" s="37"/>
      <c r="AB24" s="128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38"/>
    </row>
    <row r="25" s="9" customFormat="1" ht="51" customHeight="1" spans="1:79">
      <c r="A25" s="53">
        <v>11</v>
      </c>
      <c r="B25" s="58" t="s">
        <v>90</v>
      </c>
      <c r="C25" s="55" t="s">
        <v>91</v>
      </c>
      <c r="D25" s="53" t="s">
        <v>52</v>
      </c>
      <c r="E25" s="43" t="s">
        <v>67</v>
      </c>
      <c r="F25" s="56" t="s">
        <v>92</v>
      </c>
      <c r="G25" s="53">
        <f t="shared" si="1"/>
        <v>39</v>
      </c>
      <c r="H25" s="53"/>
      <c r="I25" s="55">
        <v>21</v>
      </c>
      <c r="J25" s="37"/>
      <c r="K25" s="37"/>
      <c r="L25" s="55">
        <v>18</v>
      </c>
      <c r="M25" s="37"/>
      <c r="N25" s="37"/>
      <c r="O25" s="37"/>
      <c r="P25" s="37"/>
      <c r="Q25" s="37"/>
      <c r="R25" s="37"/>
      <c r="S25" s="37"/>
      <c r="T25" s="37">
        <v>3860</v>
      </c>
      <c r="U25" s="37"/>
      <c r="V25" s="37"/>
      <c r="W25" s="37"/>
      <c r="X25" s="55">
        <v>248</v>
      </c>
      <c r="Y25" s="55"/>
      <c r="Z25" s="37"/>
      <c r="AA25" s="37"/>
      <c r="AB25" s="128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38"/>
    </row>
    <row r="26" s="9" customFormat="1" ht="49" customHeight="1" spans="1:79">
      <c r="A26" s="53">
        <v>12</v>
      </c>
      <c r="B26" s="58"/>
      <c r="C26" s="55" t="s">
        <v>93</v>
      </c>
      <c r="D26" s="53" t="s">
        <v>52</v>
      </c>
      <c r="E26" s="43" t="s">
        <v>67</v>
      </c>
      <c r="F26" s="56" t="s">
        <v>94</v>
      </c>
      <c r="G26" s="53">
        <f t="shared" si="1"/>
        <v>15</v>
      </c>
      <c r="H26" s="53"/>
      <c r="I26" s="55">
        <v>8</v>
      </c>
      <c r="J26" s="37"/>
      <c r="K26" s="37"/>
      <c r="L26" s="55">
        <v>7</v>
      </c>
      <c r="M26" s="37"/>
      <c r="N26" s="37"/>
      <c r="O26" s="37"/>
      <c r="P26" s="37"/>
      <c r="Q26" s="37"/>
      <c r="R26" s="37"/>
      <c r="S26" s="37"/>
      <c r="T26" s="37">
        <v>2389</v>
      </c>
      <c r="U26" s="37"/>
      <c r="V26" s="37"/>
      <c r="W26" s="37"/>
      <c r="X26" s="55">
        <v>10</v>
      </c>
      <c r="Y26" s="58"/>
      <c r="Z26" s="37"/>
      <c r="AA26" s="37"/>
      <c r="AB26" s="128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38"/>
    </row>
    <row r="27" s="9" customFormat="1" ht="49" customHeight="1" spans="1:79">
      <c r="A27" s="53">
        <v>13</v>
      </c>
      <c r="B27" s="58"/>
      <c r="C27" s="55" t="s">
        <v>95</v>
      </c>
      <c r="D27" s="53" t="s">
        <v>52</v>
      </c>
      <c r="E27" s="43" t="s">
        <v>67</v>
      </c>
      <c r="F27" s="56" t="s">
        <v>96</v>
      </c>
      <c r="G27" s="53">
        <f t="shared" si="1"/>
        <v>3.5</v>
      </c>
      <c r="H27" s="53"/>
      <c r="I27" s="55">
        <v>2</v>
      </c>
      <c r="J27" s="37"/>
      <c r="K27" s="37"/>
      <c r="L27" s="55">
        <v>1.5</v>
      </c>
      <c r="M27" s="37"/>
      <c r="N27" s="37"/>
      <c r="O27" s="37"/>
      <c r="P27" s="37"/>
      <c r="Q27" s="37"/>
      <c r="R27" s="37"/>
      <c r="S27" s="37"/>
      <c r="T27" s="37">
        <v>2631</v>
      </c>
      <c r="U27" s="37"/>
      <c r="V27" s="37"/>
      <c r="W27" s="37"/>
      <c r="X27" s="55">
        <v>10</v>
      </c>
      <c r="Y27" s="55"/>
      <c r="Z27" s="37"/>
      <c r="AA27" s="37"/>
      <c r="AB27" s="128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38"/>
    </row>
    <row r="28" s="9" customFormat="1" ht="53" customHeight="1" spans="1:79">
      <c r="A28" s="53">
        <v>14</v>
      </c>
      <c r="B28" s="58"/>
      <c r="C28" s="55" t="s">
        <v>97</v>
      </c>
      <c r="D28" s="53" t="s">
        <v>52</v>
      </c>
      <c r="E28" s="43" t="s">
        <v>67</v>
      </c>
      <c r="F28" s="56" t="s">
        <v>98</v>
      </c>
      <c r="G28" s="53">
        <f t="shared" si="1"/>
        <v>27</v>
      </c>
      <c r="H28" s="53"/>
      <c r="I28" s="55">
        <v>13</v>
      </c>
      <c r="J28" s="37"/>
      <c r="K28" s="37"/>
      <c r="L28" s="55">
        <v>14</v>
      </c>
      <c r="M28" s="37"/>
      <c r="N28" s="37"/>
      <c r="O28" s="37"/>
      <c r="P28" s="37"/>
      <c r="Q28" s="37"/>
      <c r="R28" s="37"/>
      <c r="S28" s="37"/>
      <c r="T28" s="37">
        <v>4760</v>
      </c>
      <c r="U28" s="37"/>
      <c r="V28" s="37"/>
      <c r="W28" s="37"/>
      <c r="X28" s="55">
        <v>250</v>
      </c>
      <c r="Y28" s="55"/>
      <c r="Z28" s="37"/>
      <c r="AA28" s="37"/>
      <c r="AB28" s="128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38"/>
    </row>
    <row r="29" s="9" customFormat="1" ht="39" customHeight="1" spans="1:79">
      <c r="A29" s="53">
        <v>15</v>
      </c>
      <c r="B29" s="55" t="s">
        <v>99</v>
      </c>
      <c r="C29" s="55" t="s">
        <v>100</v>
      </c>
      <c r="D29" s="53" t="s">
        <v>52</v>
      </c>
      <c r="E29" s="43" t="s">
        <v>67</v>
      </c>
      <c r="F29" s="56" t="s">
        <v>101</v>
      </c>
      <c r="G29" s="53">
        <f t="shared" si="1"/>
        <v>11</v>
      </c>
      <c r="H29" s="53"/>
      <c r="I29" s="55">
        <v>5</v>
      </c>
      <c r="J29" s="37"/>
      <c r="K29" s="37"/>
      <c r="L29" s="55">
        <v>6</v>
      </c>
      <c r="M29" s="37"/>
      <c r="N29" s="37"/>
      <c r="O29" s="37"/>
      <c r="P29" s="37"/>
      <c r="Q29" s="37"/>
      <c r="R29" s="37"/>
      <c r="S29" s="37"/>
      <c r="T29" s="37">
        <v>3762</v>
      </c>
      <c r="U29" s="37"/>
      <c r="V29" s="37"/>
      <c r="W29" s="37"/>
      <c r="X29" s="55">
        <v>345</v>
      </c>
      <c r="Y29" s="55"/>
      <c r="Z29" s="37"/>
      <c r="AA29" s="37"/>
      <c r="AB29" s="128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38"/>
    </row>
    <row r="30" s="9" customFormat="1" ht="42" customHeight="1" spans="1:79">
      <c r="A30" s="53">
        <v>16</v>
      </c>
      <c r="B30" s="55" t="s">
        <v>44</v>
      </c>
      <c r="C30" s="55" t="s">
        <v>102</v>
      </c>
      <c r="D30" s="53" t="s">
        <v>52</v>
      </c>
      <c r="E30" s="43" t="s">
        <v>67</v>
      </c>
      <c r="F30" s="56" t="s">
        <v>103</v>
      </c>
      <c r="G30" s="53">
        <f t="shared" si="1"/>
        <v>38</v>
      </c>
      <c r="H30" s="53"/>
      <c r="I30" s="55">
        <v>21</v>
      </c>
      <c r="J30" s="37"/>
      <c r="K30" s="37"/>
      <c r="L30" s="55">
        <v>17</v>
      </c>
      <c r="M30" s="37"/>
      <c r="N30" s="37"/>
      <c r="O30" s="37"/>
      <c r="P30" s="37"/>
      <c r="Q30" s="37"/>
      <c r="R30" s="37"/>
      <c r="S30" s="37"/>
      <c r="T30" s="37">
        <v>2060</v>
      </c>
      <c r="U30" s="37"/>
      <c r="V30" s="37"/>
      <c r="W30" s="37"/>
      <c r="X30" s="55">
        <v>700</v>
      </c>
      <c r="Y30" s="58"/>
      <c r="Z30" s="37"/>
      <c r="AA30" s="37"/>
      <c r="AB30" s="128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38"/>
    </row>
    <row r="31" s="9" customFormat="1" ht="72" customHeight="1" spans="1:79">
      <c r="A31" s="53">
        <v>17</v>
      </c>
      <c r="B31" s="55" t="s">
        <v>104</v>
      </c>
      <c r="C31" s="55" t="s">
        <v>105</v>
      </c>
      <c r="D31" s="53" t="s">
        <v>52</v>
      </c>
      <c r="E31" s="43" t="s">
        <v>67</v>
      </c>
      <c r="F31" s="56" t="s">
        <v>106</v>
      </c>
      <c r="G31" s="53">
        <f t="shared" si="1"/>
        <v>11</v>
      </c>
      <c r="H31" s="53"/>
      <c r="I31" s="55">
        <v>5</v>
      </c>
      <c r="J31" s="37"/>
      <c r="K31" s="37"/>
      <c r="L31" s="55">
        <v>6</v>
      </c>
      <c r="M31" s="37"/>
      <c r="N31" s="37"/>
      <c r="O31" s="37"/>
      <c r="P31" s="37"/>
      <c r="Q31" s="37"/>
      <c r="R31" s="37"/>
      <c r="S31" s="37"/>
      <c r="T31" s="37">
        <v>3502</v>
      </c>
      <c r="U31" s="37"/>
      <c r="V31" s="37"/>
      <c r="W31" s="37"/>
      <c r="X31" s="55">
        <v>86</v>
      </c>
      <c r="Y31" s="58"/>
      <c r="Z31" s="37"/>
      <c r="AA31" s="37"/>
      <c r="AB31" s="128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38"/>
    </row>
    <row r="32" s="9" customFormat="1" ht="60" customHeight="1" spans="1:79">
      <c r="A32" s="53">
        <v>18</v>
      </c>
      <c r="B32" s="55"/>
      <c r="C32" s="55" t="s">
        <v>107</v>
      </c>
      <c r="D32" s="53" t="s">
        <v>52</v>
      </c>
      <c r="E32" s="43" t="s">
        <v>67</v>
      </c>
      <c r="F32" s="56" t="s">
        <v>108</v>
      </c>
      <c r="G32" s="53">
        <f t="shared" si="1"/>
        <v>4</v>
      </c>
      <c r="H32" s="53"/>
      <c r="I32" s="55">
        <v>2</v>
      </c>
      <c r="J32" s="37"/>
      <c r="K32" s="37"/>
      <c r="L32" s="55">
        <v>2</v>
      </c>
      <c r="M32" s="37"/>
      <c r="N32" s="37"/>
      <c r="O32" s="37"/>
      <c r="P32" s="37"/>
      <c r="Q32" s="37"/>
      <c r="R32" s="37"/>
      <c r="S32" s="37"/>
      <c r="T32" s="37">
        <v>2115</v>
      </c>
      <c r="U32" s="37"/>
      <c r="V32" s="37"/>
      <c r="W32" s="37"/>
      <c r="X32" s="55">
        <v>22</v>
      </c>
      <c r="Y32" s="58"/>
      <c r="Z32" s="37"/>
      <c r="AA32" s="37"/>
      <c r="AB32" s="128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38"/>
    </row>
    <row r="33" s="9" customFormat="1" ht="49" customHeight="1" spans="1:79">
      <c r="A33" s="53">
        <v>19</v>
      </c>
      <c r="B33" s="55" t="s">
        <v>109</v>
      </c>
      <c r="C33" s="55" t="s">
        <v>110</v>
      </c>
      <c r="D33" s="53" t="s">
        <v>52</v>
      </c>
      <c r="E33" s="43" t="s">
        <v>67</v>
      </c>
      <c r="F33" s="56" t="s">
        <v>111</v>
      </c>
      <c r="G33" s="53">
        <f t="shared" si="1"/>
        <v>39</v>
      </c>
      <c r="H33" s="53"/>
      <c r="I33" s="55">
        <v>21</v>
      </c>
      <c r="J33" s="37"/>
      <c r="K33" s="37"/>
      <c r="L33" s="55">
        <v>18</v>
      </c>
      <c r="M33" s="37"/>
      <c r="N33" s="37"/>
      <c r="O33" s="37"/>
      <c r="P33" s="37"/>
      <c r="Q33" s="37"/>
      <c r="R33" s="37"/>
      <c r="S33" s="37"/>
      <c r="T33" s="37">
        <v>4050</v>
      </c>
      <c r="U33" s="37"/>
      <c r="V33" s="37"/>
      <c r="W33" s="37"/>
      <c r="X33" s="55">
        <v>568</v>
      </c>
      <c r="Y33" s="58"/>
      <c r="Z33" s="37"/>
      <c r="AA33" s="37"/>
      <c r="AB33" s="128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38"/>
    </row>
    <row r="34" s="9" customFormat="1" ht="72" customHeight="1" spans="1:79">
      <c r="A34" s="53">
        <v>20</v>
      </c>
      <c r="B34" s="55"/>
      <c r="C34" s="59" t="s">
        <v>112</v>
      </c>
      <c r="D34" s="53" t="s">
        <v>52</v>
      </c>
      <c r="E34" s="43" t="s">
        <v>67</v>
      </c>
      <c r="F34" s="60" t="s">
        <v>113</v>
      </c>
      <c r="G34" s="53">
        <f t="shared" si="1"/>
        <v>36</v>
      </c>
      <c r="H34" s="53"/>
      <c r="I34" s="59">
        <v>21</v>
      </c>
      <c r="J34" s="37"/>
      <c r="K34" s="37"/>
      <c r="L34" s="59">
        <v>15</v>
      </c>
      <c r="M34" s="37"/>
      <c r="N34" s="37"/>
      <c r="O34" s="37"/>
      <c r="P34" s="37"/>
      <c r="Q34" s="37"/>
      <c r="R34" s="37"/>
      <c r="S34" s="37"/>
      <c r="T34" s="37">
        <v>6830</v>
      </c>
      <c r="U34" s="37"/>
      <c r="V34" s="37"/>
      <c r="W34" s="37"/>
      <c r="X34" s="59">
        <v>120</v>
      </c>
      <c r="Y34" s="58"/>
      <c r="Z34" s="37"/>
      <c r="AA34" s="37"/>
      <c r="AB34" s="128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38"/>
    </row>
    <row r="35" s="9" customFormat="1" ht="62" customHeight="1" spans="1:79">
      <c r="A35" s="53">
        <v>21</v>
      </c>
      <c r="B35" s="55"/>
      <c r="C35" s="55" t="s">
        <v>114</v>
      </c>
      <c r="D35" s="53" t="s">
        <v>52</v>
      </c>
      <c r="E35" s="43" t="s">
        <v>67</v>
      </c>
      <c r="F35" s="56" t="s">
        <v>115</v>
      </c>
      <c r="G35" s="53">
        <f t="shared" si="1"/>
        <v>24</v>
      </c>
      <c r="H35" s="53"/>
      <c r="I35" s="55">
        <v>14</v>
      </c>
      <c r="J35" s="37"/>
      <c r="K35" s="37"/>
      <c r="L35" s="55">
        <v>10</v>
      </c>
      <c r="M35" s="37"/>
      <c r="N35" s="37"/>
      <c r="O35" s="37"/>
      <c r="P35" s="37"/>
      <c r="Q35" s="37"/>
      <c r="R35" s="37"/>
      <c r="S35" s="37"/>
      <c r="T35" s="37">
        <v>4082</v>
      </c>
      <c r="U35" s="37"/>
      <c r="V35" s="37"/>
      <c r="W35" s="37"/>
      <c r="X35" s="55">
        <v>186</v>
      </c>
      <c r="Y35" s="58"/>
      <c r="Z35" s="37"/>
      <c r="AA35" s="37"/>
      <c r="AB35" s="128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38"/>
    </row>
    <row r="36" s="9" customFormat="1" ht="66" customHeight="1" spans="1:79">
      <c r="A36" s="53">
        <v>22</v>
      </c>
      <c r="B36" s="55" t="s">
        <v>116</v>
      </c>
      <c r="C36" s="55" t="s">
        <v>117</v>
      </c>
      <c r="D36" s="53" t="s">
        <v>52</v>
      </c>
      <c r="E36" s="43" t="s">
        <v>67</v>
      </c>
      <c r="F36" s="56" t="s">
        <v>118</v>
      </c>
      <c r="G36" s="53">
        <f t="shared" si="1"/>
        <v>45</v>
      </c>
      <c r="H36" s="53"/>
      <c r="I36" s="55">
        <v>21</v>
      </c>
      <c r="J36" s="37"/>
      <c r="K36" s="37"/>
      <c r="L36" s="55">
        <v>24</v>
      </c>
      <c r="M36" s="37"/>
      <c r="N36" s="37"/>
      <c r="O36" s="37"/>
      <c r="P36" s="37"/>
      <c r="Q36" s="37"/>
      <c r="R36" s="37"/>
      <c r="S36" s="37"/>
      <c r="T36" s="37">
        <v>2568</v>
      </c>
      <c r="U36" s="37"/>
      <c r="V36" s="37"/>
      <c r="W36" s="37"/>
      <c r="X36" s="55">
        <v>313</v>
      </c>
      <c r="Y36" s="58"/>
      <c r="Z36" s="37"/>
      <c r="AA36" s="37"/>
      <c r="AB36" s="128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38"/>
    </row>
    <row r="37" s="9" customFormat="1" ht="64" customHeight="1" spans="1:79">
      <c r="A37" s="53">
        <v>23</v>
      </c>
      <c r="B37" s="55" t="s">
        <v>119</v>
      </c>
      <c r="C37" s="55" t="s">
        <v>120</v>
      </c>
      <c r="D37" s="53" t="s">
        <v>52</v>
      </c>
      <c r="E37" s="43" t="s">
        <v>67</v>
      </c>
      <c r="F37" s="56" t="s">
        <v>121</v>
      </c>
      <c r="G37" s="53">
        <f t="shared" si="1"/>
        <v>41</v>
      </c>
      <c r="H37" s="53"/>
      <c r="I37" s="55">
        <v>21</v>
      </c>
      <c r="J37" s="37"/>
      <c r="K37" s="37"/>
      <c r="L37" s="55">
        <v>20</v>
      </c>
      <c r="M37" s="37"/>
      <c r="N37" s="37"/>
      <c r="O37" s="37"/>
      <c r="P37" s="37"/>
      <c r="Q37" s="37"/>
      <c r="R37" s="37"/>
      <c r="S37" s="37"/>
      <c r="T37" s="37">
        <v>3650</v>
      </c>
      <c r="U37" s="37"/>
      <c r="V37" s="37"/>
      <c r="W37" s="37"/>
      <c r="X37" s="55">
        <v>250</v>
      </c>
      <c r="Y37" s="58"/>
      <c r="Z37" s="37"/>
      <c r="AA37" s="37"/>
      <c r="AB37" s="128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38"/>
    </row>
    <row r="38" s="9" customFormat="1" ht="39" customHeight="1" spans="1:79">
      <c r="A38" s="53">
        <v>24</v>
      </c>
      <c r="B38" s="55" t="s">
        <v>58</v>
      </c>
      <c r="C38" s="55" t="s">
        <v>122</v>
      </c>
      <c r="D38" s="53" t="s">
        <v>52</v>
      </c>
      <c r="E38" s="43" t="s">
        <v>67</v>
      </c>
      <c r="F38" s="56" t="s">
        <v>123</v>
      </c>
      <c r="G38" s="53">
        <f t="shared" si="1"/>
        <v>44</v>
      </c>
      <c r="H38" s="53"/>
      <c r="I38" s="55">
        <v>21</v>
      </c>
      <c r="J38" s="37"/>
      <c r="K38" s="37"/>
      <c r="L38" s="55">
        <v>23</v>
      </c>
      <c r="M38" s="37"/>
      <c r="N38" s="37"/>
      <c r="O38" s="37"/>
      <c r="P38" s="37"/>
      <c r="Q38" s="37"/>
      <c r="R38" s="37"/>
      <c r="S38" s="37"/>
      <c r="T38" s="37">
        <v>4500</v>
      </c>
      <c r="U38" s="37"/>
      <c r="V38" s="37"/>
      <c r="W38" s="37"/>
      <c r="X38" s="55">
        <v>1817</v>
      </c>
      <c r="Y38" s="58"/>
      <c r="Z38" s="37"/>
      <c r="AA38" s="37"/>
      <c r="AB38" s="128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38"/>
    </row>
    <row r="39" s="9" customFormat="1" ht="60" customHeight="1" spans="1:79">
      <c r="A39" s="53">
        <v>25</v>
      </c>
      <c r="B39" s="55" t="s">
        <v>124</v>
      </c>
      <c r="C39" s="55" t="s">
        <v>125</v>
      </c>
      <c r="D39" s="53" t="s">
        <v>52</v>
      </c>
      <c r="E39" s="43" t="s">
        <v>67</v>
      </c>
      <c r="F39" s="56" t="s">
        <v>126</v>
      </c>
      <c r="G39" s="53">
        <f t="shared" si="1"/>
        <v>30</v>
      </c>
      <c r="H39" s="53"/>
      <c r="I39" s="55">
        <v>16</v>
      </c>
      <c r="J39" s="37"/>
      <c r="K39" s="37"/>
      <c r="L39" s="55">
        <v>14</v>
      </c>
      <c r="M39" s="37"/>
      <c r="N39" s="37"/>
      <c r="O39" s="37"/>
      <c r="P39" s="37"/>
      <c r="Q39" s="37"/>
      <c r="R39" s="37"/>
      <c r="S39" s="37"/>
      <c r="T39" s="37">
        <v>3120</v>
      </c>
      <c r="U39" s="37"/>
      <c r="V39" s="37"/>
      <c r="W39" s="37"/>
      <c r="X39" s="55">
        <v>3200</v>
      </c>
      <c r="Y39" s="58"/>
      <c r="Z39" s="37"/>
      <c r="AA39" s="37"/>
      <c r="AB39" s="128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38"/>
    </row>
    <row r="40" s="9" customFormat="1" ht="61" customHeight="1" spans="1:79">
      <c r="A40" s="53">
        <v>26</v>
      </c>
      <c r="B40" s="55"/>
      <c r="C40" s="55" t="s">
        <v>127</v>
      </c>
      <c r="D40" s="53" t="s">
        <v>52</v>
      </c>
      <c r="E40" s="43" t="s">
        <v>67</v>
      </c>
      <c r="F40" s="56" t="s">
        <v>128</v>
      </c>
      <c r="G40" s="53">
        <f t="shared" si="1"/>
        <v>61</v>
      </c>
      <c r="H40" s="53"/>
      <c r="I40" s="55">
        <v>31</v>
      </c>
      <c r="J40" s="37"/>
      <c r="K40" s="37"/>
      <c r="L40" s="55">
        <v>30</v>
      </c>
      <c r="M40" s="37"/>
      <c r="N40" s="37"/>
      <c r="O40" s="37"/>
      <c r="P40" s="37"/>
      <c r="Q40" s="37"/>
      <c r="R40" s="37"/>
      <c r="S40" s="37"/>
      <c r="T40" s="37">
        <v>4964</v>
      </c>
      <c r="U40" s="37"/>
      <c r="V40" s="37"/>
      <c r="W40" s="37"/>
      <c r="X40" s="55">
        <v>1100</v>
      </c>
      <c r="Y40" s="58"/>
      <c r="Z40" s="37"/>
      <c r="AA40" s="37"/>
      <c r="AB40" s="128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38"/>
    </row>
    <row r="41" s="9" customFormat="1" ht="66" customHeight="1" spans="1:79">
      <c r="A41" s="53">
        <v>27</v>
      </c>
      <c r="B41" s="55" t="s">
        <v>129</v>
      </c>
      <c r="C41" s="55" t="s">
        <v>130</v>
      </c>
      <c r="D41" s="53" t="s">
        <v>52</v>
      </c>
      <c r="E41" s="43" t="s">
        <v>67</v>
      </c>
      <c r="F41" s="56" t="s">
        <v>131</v>
      </c>
      <c r="G41" s="53">
        <f t="shared" si="1"/>
        <v>25</v>
      </c>
      <c r="H41" s="53"/>
      <c r="I41" s="55">
        <v>13</v>
      </c>
      <c r="J41" s="37"/>
      <c r="K41" s="37"/>
      <c r="L41" s="55">
        <v>12</v>
      </c>
      <c r="M41" s="37"/>
      <c r="N41" s="37"/>
      <c r="O41" s="37"/>
      <c r="P41" s="37"/>
      <c r="Q41" s="37"/>
      <c r="R41" s="37"/>
      <c r="S41" s="37"/>
      <c r="T41" s="37">
        <v>2280</v>
      </c>
      <c r="U41" s="37"/>
      <c r="V41" s="37"/>
      <c r="W41" s="37"/>
      <c r="X41" s="55">
        <v>102</v>
      </c>
      <c r="Y41" s="58"/>
      <c r="Z41" s="37"/>
      <c r="AA41" s="37"/>
      <c r="AB41" s="128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38"/>
    </row>
    <row r="42" s="9" customFormat="1" ht="70" customHeight="1" spans="1:79">
      <c r="A42" s="53">
        <v>28</v>
      </c>
      <c r="B42" s="55" t="s">
        <v>132</v>
      </c>
      <c r="C42" s="55" t="s">
        <v>133</v>
      </c>
      <c r="D42" s="53" t="s">
        <v>52</v>
      </c>
      <c r="E42" s="43" t="s">
        <v>67</v>
      </c>
      <c r="F42" s="56" t="s">
        <v>134</v>
      </c>
      <c r="G42" s="53">
        <f t="shared" si="1"/>
        <v>22</v>
      </c>
      <c r="H42" s="53"/>
      <c r="I42" s="55">
        <v>14</v>
      </c>
      <c r="J42" s="37"/>
      <c r="K42" s="37"/>
      <c r="L42" s="55">
        <v>8</v>
      </c>
      <c r="M42" s="37"/>
      <c r="N42" s="37"/>
      <c r="O42" s="37"/>
      <c r="P42" s="37"/>
      <c r="Q42" s="37"/>
      <c r="R42" s="37"/>
      <c r="S42" s="37"/>
      <c r="T42" s="37">
        <v>1034</v>
      </c>
      <c r="U42" s="37"/>
      <c r="V42" s="37"/>
      <c r="W42" s="37"/>
      <c r="X42" s="55">
        <v>1424</v>
      </c>
      <c r="Y42" s="58"/>
      <c r="Z42" s="37"/>
      <c r="AA42" s="37"/>
      <c r="AB42" s="128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38"/>
    </row>
    <row r="43" s="9" customFormat="1" ht="50" customHeight="1" spans="1:79">
      <c r="A43" s="53">
        <v>29</v>
      </c>
      <c r="B43" s="55"/>
      <c r="C43" s="55" t="s">
        <v>135</v>
      </c>
      <c r="D43" s="53" t="s">
        <v>52</v>
      </c>
      <c r="E43" s="43" t="s">
        <v>67</v>
      </c>
      <c r="F43" s="56" t="s">
        <v>136</v>
      </c>
      <c r="G43" s="53">
        <f t="shared" si="1"/>
        <v>21</v>
      </c>
      <c r="H43" s="53"/>
      <c r="I43" s="55">
        <v>11</v>
      </c>
      <c r="J43" s="37"/>
      <c r="K43" s="37"/>
      <c r="L43" s="55">
        <v>10</v>
      </c>
      <c r="M43" s="37"/>
      <c r="N43" s="37"/>
      <c r="O43" s="37"/>
      <c r="P43" s="37"/>
      <c r="Q43" s="37"/>
      <c r="R43" s="37"/>
      <c r="S43" s="37"/>
      <c r="T43" s="37">
        <v>2556</v>
      </c>
      <c r="U43" s="37"/>
      <c r="V43" s="37"/>
      <c r="W43" s="37"/>
      <c r="X43" s="55">
        <v>562</v>
      </c>
      <c r="Y43" s="58"/>
      <c r="Z43" s="37"/>
      <c r="AA43" s="37"/>
      <c r="AB43" s="128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38"/>
    </row>
    <row r="44" s="9" customFormat="1" ht="50" customHeight="1" spans="1:79">
      <c r="A44" s="53">
        <v>30</v>
      </c>
      <c r="B44" s="55"/>
      <c r="C44" s="55" t="s">
        <v>137</v>
      </c>
      <c r="D44" s="53" t="s">
        <v>52</v>
      </c>
      <c r="E44" s="43" t="s">
        <v>67</v>
      </c>
      <c r="F44" s="56" t="s">
        <v>138</v>
      </c>
      <c r="G44" s="53">
        <f t="shared" si="1"/>
        <v>9</v>
      </c>
      <c r="H44" s="53"/>
      <c r="I44" s="55">
        <v>4</v>
      </c>
      <c r="J44" s="37"/>
      <c r="K44" s="37"/>
      <c r="L44" s="55">
        <v>5</v>
      </c>
      <c r="M44" s="37"/>
      <c r="N44" s="37"/>
      <c r="O44" s="37"/>
      <c r="P44" s="37"/>
      <c r="Q44" s="37"/>
      <c r="R44" s="37"/>
      <c r="S44" s="37"/>
      <c r="T44" s="37">
        <v>2371</v>
      </c>
      <c r="U44" s="37"/>
      <c r="V44" s="37"/>
      <c r="W44" s="37"/>
      <c r="X44" s="55">
        <v>55</v>
      </c>
      <c r="Y44" s="58"/>
      <c r="Z44" s="37"/>
      <c r="AA44" s="37"/>
      <c r="AB44" s="128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38"/>
    </row>
    <row r="45" s="9" customFormat="1" ht="50" customHeight="1" spans="1:79">
      <c r="A45" s="53">
        <v>31</v>
      </c>
      <c r="B45" s="55" t="s">
        <v>139</v>
      </c>
      <c r="C45" s="55" t="s">
        <v>140</v>
      </c>
      <c r="D45" s="53" t="s">
        <v>52</v>
      </c>
      <c r="E45" s="43" t="s">
        <v>67</v>
      </c>
      <c r="F45" s="56" t="s">
        <v>141</v>
      </c>
      <c r="G45" s="53">
        <f t="shared" si="1"/>
        <v>16</v>
      </c>
      <c r="H45" s="53"/>
      <c r="I45" s="55">
        <v>7</v>
      </c>
      <c r="J45" s="37"/>
      <c r="K45" s="37"/>
      <c r="L45" s="55">
        <v>9</v>
      </c>
      <c r="M45" s="37"/>
      <c r="N45" s="37"/>
      <c r="O45" s="37"/>
      <c r="P45" s="37"/>
      <c r="Q45" s="37"/>
      <c r="R45" s="37"/>
      <c r="S45" s="37"/>
      <c r="T45" s="37">
        <v>2708</v>
      </c>
      <c r="U45" s="37"/>
      <c r="V45" s="37"/>
      <c r="W45" s="37"/>
      <c r="X45" s="55">
        <v>46</v>
      </c>
      <c r="Y45" s="58"/>
      <c r="Z45" s="37"/>
      <c r="AA45" s="37"/>
      <c r="AB45" s="128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38"/>
    </row>
    <row r="46" s="9" customFormat="1" ht="73" customHeight="1" spans="1:79">
      <c r="A46" s="53">
        <v>32</v>
      </c>
      <c r="B46" s="55" t="s">
        <v>142</v>
      </c>
      <c r="C46" s="55" t="s">
        <v>143</v>
      </c>
      <c r="D46" s="53" t="s">
        <v>52</v>
      </c>
      <c r="E46" s="43" t="s">
        <v>67</v>
      </c>
      <c r="F46" s="56" t="s">
        <v>144</v>
      </c>
      <c r="G46" s="53">
        <f t="shared" si="1"/>
        <v>15</v>
      </c>
      <c r="H46" s="53"/>
      <c r="I46" s="55">
        <v>7</v>
      </c>
      <c r="J46" s="37"/>
      <c r="K46" s="37"/>
      <c r="L46" s="55">
        <v>8</v>
      </c>
      <c r="M46" s="37"/>
      <c r="N46" s="37"/>
      <c r="O46" s="37"/>
      <c r="P46" s="37"/>
      <c r="Q46" s="37"/>
      <c r="R46" s="37"/>
      <c r="S46" s="37"/>
      <c r="T46" s="37">
        <v>2439</v>
      </c>
      <c r="U46" s="37"/>
      <c r="V46" s="37"/>
      <c r="W46" s="37"/>
      <c r="X46" s="55">
        <v>1031</v>
      </c>
      <c r="Y46" s="58"/>
      <c r="Z46" s="37"/>
      <c r="AA46" s="37"/>
      <c r="AB46" s="128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38"/>
    </row>
    <row r="47" s="9" customFormat="1" ht="50" customHeight="1" spans="1:79">
      <c r="A47" s="53">
        <v>33</v>
      </c>
      <c r="B47" s="55" t="s">
        <v>145</v>
      </c>
      <c r="C47" s="55" t="s">
        <v>146</v>
      </c>
      <c r="D47" s="53" t="s">
        <v>52</v>
      </c>
      <c r="E47" s="43" t="s">
        <v>67</v>
      </c>
      <c r="F47" s="56" t="s">
        <v>147</v>
      </c>
      <c r="G47" s="53">
        <f t="shared" si="1"/>
        <v>38</v>
      </c>
      <c r="H47" s="53"/>
      <c r="I47" s="55">
        <v>18</v>
      </c>
      <c r="J47" s="37"/>
      <c r="K47" s="37"/>
      <c r="L47" s="55">
        <v>20</v>
      </c>
      <c r="M47" s="37"/>
      <c r="N47" s="37"/>
      <c r="O47" s="37"/>
      <c r="P47" s="37"/>
      <c r="Q47" s="37"/>
      <c r="R47" s="37"/>
      <c r="S47" s="37"/>
      <c r="T47" s="37">
        <v>3032</v>
      </c>
      <c r="U47" s="37"/>
      <c r="V47" s="37"/>
      <c r="W47" s="37"/>
      <c r="X47" s="55">
        <v>65</v>
      </c>
      <c r="Y47" s="58"/>
      <c r="Z47" s="37"/>
      <c r="AA47" s="37"/>
      <c r="AB47" s="128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38"/>
    </row>
    <row r="48" s="9" customFormat="1" ht="50" customHeight="1" spans="1:79">
      <c r="A48" s="53">
        <v>34</v>
      </c>
      <c r="B48" s="55"/>
      <c r="C48" s="55" t="s">
        <v>148</v>
      </c>
      <c r="D48" s="53" t="s">
        <v>52</v>
      </c>
      <c r="E48" s="43" t="s">
        <v>67</v>
      </c>
      <c r="F48" s="56" t="s">
        <v>149</v>
      </c>
      <c r="G48" s="53">
        <f t="shared" si="1"/>
        <v>22</v>
      </c>
      <c r="H48" s="53"/>
      <c r="I48" s="55">
        <v>10</v>
      </c>
      <c r="J48" s="37"/>
      <c r="K48" s="37"/>
      <c r="L48" s="55">
        <v>12</v>
      </c>
      <c r="M48" s="37"/>
      <c r="N48" s="37"/>
      <c r="O48" s="37"/>
      <c r="P48" s="37"/>
      <c r="Q48" s="37"/>
      <c r="R48" s="37"/>
      <c r="S48" s="37"/>
      <c r="T48" s="37">
        <v>2007</v>
      </c>
      <c r="U48" s="37"/>
      <c r="V48" s="37"/>
      <c r="W48" s="37"/>
      <c r="X48" s="55">
        <v>65</v>
      </c>
      <c r="Y48" s="58"/>
      <c r="Z48" s="37"/>
      <c r="AA48" s="37"/>
      <c r="AB48" s="128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38"/>
    </row>
    <row r="49" s="10" customFormat="1" ht="39" customHeight="1" spans="1:79">
      <c r="A49" s="61" t="s">
        <v>63</v>
      </c>
      <c r="B49" s="62"/>
      <c r="C49" s="62"/>
      <c r="D49" s="62"/>
      <c r="E49" s="62"/>
      <c r="F49" s="63"/>
      <c r="G49" s="64">
        <f>SUM(G15:G48)</f>
        <v>819</v>
      </c>
      <c r="H49" s="64">
        <f t="shared" ref="H49:P49" si="2">SUM(H15:H48)</f>
        <v>0</v>
      </c>
      <c r="I49" s="64">
        <f t="shared" si="2"/>
        <v>420</v>
      </c>
      <c r="J49" s="64">
        <f t="shared" si="2"/>
        <v>0</v>
      </c>
      <c r="K49" s="64">
        <f t="shared" si="2"/>
        <v>0</v>
      </c>
      <c r="L49" s="64">
        <f t="shared" si="2"/>
        <v>399</v>
      </c>
      <c r="M49" s="91">
        <f t="shared" si="2"/>
        <v>0</v>
      </c>
      <c r="N49" s="91">
        <f t="shared" si="2"/>
        <v>0</v>
      </c>
      <c r="O49" s="91">
        <f t="shared" si="2"/>
        <v>0</v>
      </c>
      <c r="P49" s="91">
        <f t="shared" si="2"/>
        <v>0</v>
      </c>
      <c r="Q49" s="108"/>
      <c r="R49" s="108"/>
      <c r="S49" s="108"/>
      <c r="T49" s="109">
        <f>SUM(T15:T48)</f>
        <v>100845</v>
      </c>
      <c r="U49" s="109"/>
      <c r="V49" s="109"/>
      <c r="W49" s="109"/>
      <c r="X49" s="110">
        <f>SUM(X15:X48)</f>
        <v>13744</v>
      </c>
      <c r="Y49" s="129"/>
      <c r="Z49" s="108"/>
      <c r="AA49" s="108"/>
      <c r="AB49" s="129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39"/>
    </row>
    <row r="50" s="11" customFormat="1" ht="53" customHeight="1" spans="1:78">
      <c r="A50" s="65" t="s">
        <v>150</v>
      </c>
      <c r="B50" s="66"/>
      <c r="C50" s="66"/>
      <c r="D50" s="66"/>
      <c r="E50" s="66"/>
      <c r="F50" s="66"/>
      <c r="G50" s="66"/>
      <c r="H50" s="66"/>
      <c r="I50" s="93"/>
      <c r="J50" s="66"/>
      <c r="K50" s="66"/>
      <c r="L50" s="66"/>
      <c r="M50" s="66"/>
      <c r="N50" s="66"/>
      <c r="O50" s="66"/>
      <c r="P50" s="94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</row>
    <row r="51" s="12" customFormat="1" ht="148" customHeight="1" spans="1:16384">
      <c r="A51" s="53">
        <v>1</v>
      </c>
      <c r="B51" s="67" t="s">
        <v>76</v>
      </c>
      <c r="C51" s="37" t="s">
        <v>151</v>
      </c>
      <c r="D51" s="37" t="s">
        <v>42</v>
      </c>
      <c r="E51" s="37" t="s">
        <v>42</v>
      </c>
      <c r="F51" s="37" t="s">
        <v>152</v>
      </c>
      <c r="G51" s="68">
        <v>101</v>
      </c>
      <c r="H51" s="68"/>
      <c r="I51" s="95">
        <v>50</v>
      </c>
      <c r="J51" s="68"/>
      <c r="K51" s="68">
        <v>51</v>
      </c>
      <c r="L51" s="68"/>
      <c r="M51" s="68"/>
      <c r="N51" s="68"/>
      <c r="O51" s="68"/>
      <c r="P51" s="68"/>
      <c r="Q51" s="37" t="s">
        <v>153</v>
      </c>
      <c r="R51" s="37">
        <v>30</v>
      </c>
      <c r="S51" s="37">
        <v>70</v>
      </c>
      <c r="T51" s="37">
        <v>3610</v>
      </c>
      <c r="U51" s="68"/>
      <c r="V51" s="68"/>
      <c r="W51" s="68"/>
      <c r="X51" s="55">
        <v>46</v>
      </c>
      <c r="Y51" s="37"/>
      <c r="Z51" s="37">
        <v>100</v>
      </c>
      <c r="AA51" s="37">
        <v>10000</v>
      </c>
      <c r="AB51" s="37">
        <v>3500</v>
      </c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3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  <c r="XEQ51" s="15"/>
      <c r="XER51" s="15"/>
      <c r="XES51" s="15"/>
      <c r="XET51" s="15"/>
      <c r="XEU51" s="15"/>
      <c r="XEV51" s="15"/>
      <c r="XEW51" s="15"/>
      <c r="XEX51" s="15"/>
      <c r="XEY51" s="15"/>
      <c r="XEZ51" s="15"/>
      <c r="XFA51" s="15"/>
      <c r="XFB51" s="15"/>
      <c r="XFC51" s="15"/>
      <c r="XFD51" s="15"/>
    </row>
    <row r="52" s="12" customFormat="1" ht="74" customHeight="1" spans="1:16384">
      <c r="A52" s="53">
        <v>2</v>
      </c>
      <c r="B52" s="69"/>
      <c r="C52" s="37" t="s">
        <v>154</v>
      </c>
      <c r="D52" s="37" t="s">
        <v>155</v>
      </c>
      <c r="E52" s="37" t="s">
        <v>155</v>
      </c>
      <c r="F52" s="37" t="s">
        <v>156</v>
      </c>
      <c r="G52" s="68">
        <v>110</v>
      </c>
      <c r="H52" s="68"/>
      <c r="I52" s="95">
        <v>80</v>
      </c>
      <c r="J52" s="68"/>
      <c r="K52" s="68">
        <v>30</v>
      </c>
      <c r="L52" s="68"/>
      <c r="M52" s="68"/>
      <c r="N52" s="68"/>
      <c r="O52" s="68"/>
      <c r="P52" s="68"/>
      <c r="Q52" s="37" t="s">
        <v>157</v>
      </c>
      <c r="R52" s="37">
        <v>30</v>
      </c>
      <c r="S52" s="37">
        <v>70</v>
      </c>
      <c r="T52" s="37">
        <v>3450</v>
      </c>
      <c r="U52" s="68"/>
      <c r="V52" s="68"/>
      <c r="W52" s="68"/>
      <c r="X52" s="55">
        <v>450</v>
      </c>
      <c r="Y52" s="37">
        <v>1.48</v>
      </c>
      <c r="Z52" s="37"/>
      <c r="AA52" s="37"/>
      <c r="AB52" s="37">
        <v>10000</v>
      </c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3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  <c r="XER52" s="15"/>
      <c r="XES52" s="15"/>
      <c r="XET52" s="15"/>
      <c r="XEU52" s="15"/>
      <c r="XEV52" s="15"/>
      <c r="XEW52" s="15"/>
      <c r="XEX52" s="15"/>
      <c r="XEY52" s="15"/>
      <c r="XEZ52" s="15"/>
      <c r="XFA52" s="15"/>
      <c r="XFB52" s="15"/>
      <c r="XFC52" s="15"/>
      <c r="XFD52" s="15"/>
    </row>
    <row r="53" s="13" customFormat="1" ht="104" customHeight="1" spans="1:16384">
      <c r="A53" s="53">
        <v>3</v>
      </c>
      <c r="B53" s="70"/>
      <c r="C53" s="37"/>
      <c r="D53" s="71" t="s">
        <v>46</v>
      </c>
      <c r="E53" s="71" t="s">
        <v>46</v>
      </c>
      <c r="F53" s="71" t="s">
        <v>158</v>
      </c>
      <c r="G53" s="68">
        <v>122.6</v>
      </c>
      <c r="H53" s="68"/>
      <c r="I53" s="95">
        <v>100</v>
      </c>
      <c r="J53" s="68"/>
      <c r="K53" s="68">
        <v>22.6</v>
      </c>
      <c r="L53" s="68"/>
      <c r="M53" s="68"/>
      <c r="N53" s="68"/>
      <c r="O53" s="68"/>
      <c r="P53" s="68"/>
      <c r="Q53" s="71" t="s">
        <v>159</v>
      </c>
      <c r="R53" s="71">
        <v>30</v>
      </c>
      <c r="S53" s="71">
        <v>70</v>
      </c>
      <c r="T53" s="71">
        <v>3450</v>
      </c>
      <c r="U53" s="68"/>
      <c r="V53" s="68"/>
      <c r="W53" s="68"/>
      <c r="X53" s="55">
        <v>450</v>
      </c>
      <c r="Y53" s="71"/>
      <c r="Z53" s="71"/>
      <c r="AA53" s="71">
        <v>360</v>
      </c>
      <c r="AB53" s="71">
        <v>20000</v>
      </c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customFormat="1" ht="238" customHeight="1" spans="1:67">
      <c r="A54" s="53">
        <v>4</v>
      </c>
      <c r="B54" s="72" t="s">
        <v>104</v>
      </c>
      <c r="C54" s="73" t="s">
        <v>160</v>
      </c>
      <c r="D54" s="73" t="s">
        <v>161</v>
      </c>
      <c r="E54" s="73" t="s">
        <v>42</v>
      </c>
      <c r="F54" s="73" t="s">
        <v>162</v>
      </c>
      <c r="G54" s="53">
        <v>111.77</v>
      </c>
      <c r="H54" s="53"/>
      <c r="I54" s="91">
        <v>50</v>
      </c>
      <c r="J54" s="96"/>
      <c r="K54" s="53">
        <v>61.77</v>
      </c>
      <c r="L54" s="96"/>
      <c r="M54" s="96"/>
      <c r="N54" s="96"/>
      <c r="O54" s="96"/>
      <c r="P54" s="96"/>
      <c r="Q54" s="111" t="s">
        <v>163</v>
      </c>
      <c r="R54" s="73">
        <v>25</v>
      </c>
      <c r="S54" s="73">
        <v>75</v>
      </c>
      <c r="T54" s="112">
        <v>2104</v>
      </c>
      <c r="U54" s="96"/>
      <c r="V54" s="96"/>
      <c r="W54" s="96"/>
      <c r="X54" s="55">
        <v>1031</v>
      </c>
      <c r="Y54" s="112"/>
      <c r="Z54" s="112"/>
      <c r="AA54" s="112"/>
      <c r="AB54" s="112">
        <v>50000</v>
      </c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</row>
    <row r="55" customFormat="1" ht="108" spans="1:67">
      <c r="A55" s="53">
        <v>5</v>
      </c>
      <c r="B55" s="74"/>
      <c r="C55" s="73" t="s">
        <v>164</v>
      </c>
      <c r="D55" s="73" t="s">
        <v>42</v>
      </c>
      <c r="E55" s="73" t="s">
        <v>165</v>
      </c>
      <c r="F55" s="73" t="s">
        <v>166</v>
      </c>
      <c r="G55" s="53">
        <v>69.8</v>
      </c>
      <c r="H55" s="53"/>
      <c r="I55" s="91">
        <v>50</v>
      </c>
      <c r="J55" s="96"/>
      <c r="K55" s="53">
        <v>19.8</v>
      </c>
      <c r="L55" s="96"/>
      <c r="M55" s="96"/>
      <c r="N55" s="96"/>
      <c r="O55" s="96"/>
      <c r="P55" s="96"/>
      <c r="Q55" s="111" t="s">
        <v>167</v>
      </c>
      <c r="R55" s="73">
        <v>25</v>
      </c>
      <c r="S55" s="73">
        <v>75</v>
      </c>
      <c r="T55" s="112">
        <v>2191</v>
      </c>
      <c r="U55" s="112"/>
      <c r="V55" s="112"/>
      <c r="W55" s="112"/>
      <c r="X55" s="113">
        <v>65</v>
      </c>
      <c r="Y55" s="96"/>
      <c r="Z55" s="96"/>
      <c r="AA55" s="96"/>
      <c r="AB55" s="96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</row>
    <row r="56" s="14" customFormat="1" ht="79" customHeight="1" spans="1:28">
      <c r="A56" s="53">
        <v>6</v>
      </c>
      <c r="B56" s="74"/>
      <c r="C56" s="39" t="s">
        <v>105</v>
      </c>
      <c r="D56" s="39" t="s">
        <v>42</v>
      </c>
      <c r="E56" s="39" t="s">
        <v>168</v>
      </c>
      <c r="F56" s="55" t="s">
        <v>169</v>
      </c>
      <c r="G56" s="40">
        <v>210.3</v>
      </c>
      <c r="H56" s="53"/>
      <c r="I56" s="91">
        <v>100</v>
      </c>
      <c r="J56" s="53"/>
      <c r="K56" s="53">
        <v>110.3</v>
      </c>
      <c r="L56" s="53"/>
      <c r="M56" s="53"/>
      <c r="N56" s="53"/>
      <c r="O56" s="53"/>
      <c r="P56" s="53"/>
      <c r="Q56" s="39" t="s">
        <v>170</v>
      </c>
      <c r="R56" s="39">
        <v>25</v>
      </c>
      <c r="S56" s="39">
        <v>75</v>
      </c>
      <c r="T56" s="39">
        <v>2900</v>
      </c>
      <c r="U56" s="114" t="s">
        <v>171</v>
      </c>
      <c r="V56" s="39">
        <v>0</v>
      </c>
      <c r="W56" s="39">
        <v>0</v>
      </c>
      <c r="X56" s="39">
        <v>4000</v>
      </c>
      <c r="Y56" s="132"/>
      <c r="Z56" s="39"/>
      <c r="AA56" s="39"/>
      <c r="AB56" s="39">
        <v>68000</v>
      </c>
    </row>
    <row r="57" s="15" customFormat="1" ht="68" customHeight="1" spans="1:78">
      <c r="A57" s="53">
        <v>7</v>
      </c>
      <c r="B57" s="75"/>
      <c r="C57" s="39" t="s">
        <v>164</v>
      </c>
      <c r="D57" s="39" t="s">
        <v>42</v>
      </c>
      <c r="E57" s="39" t="s">
        <v>172</v>
      </c>
      <c r="F57" s="55" t="s">
        <v>173</v>
      </c>
      <c r="G57" s="76">
        <v>157.4</v>
      </c>
      <c r="H57" s="76"/>
      <c r="I57" s="97">
        <v>100</v>
      </c>
      <c r="J57" s="98"/>
      <c r="K57" s="76">
        <v>57.4</v>
      </c>
      <c r="L57" s="98"/>
      <c r="M57" s="98"/>
      <c r="N57" s="98"/>
      <c r="O57" s="98"/>
      <c r="P57" s="98"/>
      <c r="Q57" s="39" t="s">
        <v>170</v>
      </c>
      <c r="R57" s="39">
        <v>25</v>
      </c>
      <c r="S57" s="39">
        <v>75</v>
      </c>
      <c r="T57" s="39">
        <v>2160</v>
      </c>
      <c r="U57" s="114" t="s">
        <v>171</v>
      </c>
      <c r="V57" s="39">
        <v>0</v>
      </c>
      <c r="W57" s="39">
        <v>0</v>
      </c>
      <c r="X57" s="39">
        <v>2160</v>
      </c>
      <c r="Y57" s="132"/>
      <c r="Z57" s="39"/>
      <c r="AA57" s="39"/>
      <c r="AB57" s="39">
        <v>68000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34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</row>
    <row r="58" customFormat="1" ht="79" customHeight="1" spans="1:67">
      <c r="A58" s="53">
        <v>8</v>
      </c>
      <c r="B58" s="37" t="s">
        <v>99</v>
      </c>
      <c r="C58" s="37" t="s">
        <v>174</v>
      </c>
      <c r="D58" s="73" t="s">
        <v>42</v>
      </c>
      <c r="E58" s="73" t="s">
        <v>165</v>
      </c>
      <c r="F58" s="37" t="s">
        <v>175</v>
      </c>
      <c r="G58" s="53">
        <v>60.8</v>
      </c>
      <c r="H58" s="53"/>
      <c r="I58" s="91">
        <v>50</v>
      </c>
      <c r="J58" s="96"/>
      <c r="K58" s="53">
        <v>10.8</v>
      </c>
      <c r="L58" s="96"/>
      <c r="M58" s="96"/>
      <c r="N58" s="96"/>
      <c r="O58" s="96"/>
      <c r="P58" s="96"/>
      <c r="Q58" s="111"/>
      <c r="R58" s="115">
        <v>0.2</v>
      </c>
      <c r="S58" s="115">
        <v>0.8</v>
      </c>
      <c r="T58" s="37">
        <v>4236</v>
      </c>
      <c r="U58" s="37">
        <v>0</v>
      </c>
      <c r="V58" s="37">
        <v>0</v>
      </c>
      <c r="W58" s="37">
        <v>0</v>
      </c>
      <c r="X58" s="37">
        <v>1880</v>
      </c>
      <c r="Y58" s="37"/>
      <c r="Z58" s="37">
        <v>0</v>
      </c>
      <c r="AA58" s="37">
        <v>0</v>
      </c>
      <c r="AB58" s="37">
        <v>0</v>
      </c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</row>
    <row r="59" s="15" customFormat="1" ht="49" customHeight="1" spans="1:78">
      <c r="A59" s="53">
        <v>9</v>
      </c>
      <c r="B59" s="37" t="s">
        <v>50</v>
      </c>
      <c r="C59" s="37" t="s">
        <v>176</v>
      </c>
      <c r="D59" s="37" t="s">
        <v>177</v>
      </c>
      <c r="E59" s="37" t="s">
        <v>178</v>
      </c>
      <c r="F59" s="53" t="s">
        <v>179</v>
      </c>
      <c r="G59" s="76">
        <v>390</v>
      </c>
      <c r="H59" s="76"/>
      <c r="I59" s="97">
        <v>150</v>
      </c>
      <c r="J59" s="98"/>
      <c r="K59" s="76">
        <v>240</v>
      </c>
      <c r="L59" s="98"/>
      <c r="M59" s="98"/>
      <c r="N59" s="98"/>
      <c r="O59" s="98"/>
      <c r="P59" s="98"/>
      <c r="Q59" s="37" t="s">
        <v>180</v>
      </c>
      <c r="R59" s="105">
        <v>20</v>
      </c>
      <c r="S59" s="105">
        <v>80</v>
      </c>
      <c r="T59" s="105">
        <v>1936</v>
      </c>
      <c r="U59" s="105"/>
      <c r="V59" s="105"/>
      <c r="W59" s="105"/>
      <c r="X59" s="105">
        <v>1572</v>
      </c>
      <c r="Y59" s="105">
        <v>8</v>
      </c>
      <c r="Z59" s="98"/>
      <c r="AA59" s="98"/>
      <c r="AB59" s="9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34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</row>
    <row r="60" s="15" customFormat="1" ht="153" customHeight="1" spans="1:78">
      <c r="A60" s="68">
        <v>10</v>
      </c>
      <c r="B60" s="37" t="s">
        <v>181</v>
      </c>
      <c r="C60" s="37" t="s">
        <v>182</v>
      </c>
      <c r="D60" s="39" t="s">
        <v>42</v>
      </c>
      <c r="E60" s="37" t="s">
        <v>183</v>
      </c>
      <c r="F60" s="37" t="s">
        <v>184</v>
      </c>
      <c r="G60" s="76">
        <v>207</v>
      </c>
      <c r="H60" s="76"/>
      <c r="I60" s="97">
        <v>100</v>
      </c>
      <c r="J60" s="76"/>
      <c r="K60" s="76">
        <v>107</v>
      </c>
      <c r="L60" s="98"/>
      <c r="M60" s="98"/>
      <c r="N60" s="98"/>
      <c r="O60" s="98"/>
      <c r="P60" s="98"/>
      <c r="Q60" s="37" t="s">
        <v>185</v>
      </c>
      <c r="R60" s="116" t="s">
        <v>186</v>
      </c>
      <c r="S60" s="116" t="s">
        <v>187</v>
      </c>
      <c r="T60" s="37">
        <v>1500</v>
      </c>
      <c r="U60" s="37"/>
      <c r="V60" s="37"/>
      <c r="W60" s="37"/>
      <c r="X60" s="37">
        <v>430</v>
      </c>
      <c r="Y60" s="37">
        <v>3.1</v>
      </c>
      <c r="Z60" s="98"/>
      <c r="AA60" s="98"/>
      <c r="AB60" s="9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34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</row>
    <row r="61" s="15" customFormat="1" ht="85" customHeight="1" spans="1:78">
      <c r="A61" s="68">
        <v>11</v>
      </c>
      <c r="B61" s="37"/>
      <c r="C61" s="37" t="s">
        <v>188</v>
      </c>
      <c r="D61" s="39" t="s">
        <v>42</v>
      </c>
      <c r="E61" s="37" t="s">
        <v>183</v>
      </c>
      <c r="F61" s="37" t="s">
        <v>189</v>
      </c>
      <c r="G61" s="76">
        <v>258</v>
      </c>
      <c r="H61" s="76"/>
      <c r="I61" s="97">
        <v>100</v>
      </c>
      <c r="J61" s="76"/>
      <c r="K61" s="76">
        <v>158</v>
      </c>
      <c r="L61" s="98"/>
      <c r="M61" s="98"/>
      <c r="N61" s="98"/>
      <c r="O61" s="98"/>
      <c r="P61" s="98"/>
      <c r="Q61" s="117"/>
      <c r="R61" s="115">
        <v>0.53</v>
      </c>
      <c r="S61" s="115">
        <v>0.47</v>
      </c>
      <c r="T61" s="37">
        <v>2460</v>
      </c>
      <c r="U61" s="37"/>
      <c r="V61" s="37"/>
      <c r="W61" s="37"/>
      <c r="X61" s="37">
        <v>2460</v>
      </c>
      <c r="Y61" s="98"/>
      <c r="Z61" s="98"/>
      <c r="AA61" s="98"/>
      <c r="AB61" s="9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34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</row>
    <row r="62" ht="41" customHeight="1" spans="1:28">
      <c r="A62" s="77" t="s">
        <v>63</v>
      </c>
      <c r="B62" s="78"/>
      <c r="C62" s="78"/>
      <c r="D62" s="78"/>
      <c r="E62" s="78"/>
      <c r="F62" s="79"/>
      <c r="G62" s="80">
        <f t="shared" ref="G62:K62" si="3">SUM(G51:G61)</f>
        <v>1798.67</v>
      </c>
      <c r="H62" s="80"/>
      <c r="I62" s="80">
        <f t="shared" si="3"/>
        <v>930</v>
      </c>
      <c r="J62" s="99"/>
      <c r="K62" s="80">
        <f t="shared" si="3"/>
        <v>868.67</v>
      </c>
      <c r="L62" s="99"/>
      <c r="M62" s="99"/>
      <c r="N62" s="99"/>
      <c r="O62" s="99"/>
      <c r="P62" s="80"/>
      <c r="Q62" s="118"/>
      <c r="R62" s="99"/>
      <c r="S62" s="99"/>
      <c r="T62" s="80">
        <f t="shared" ref="T62:AB62" si="4">SUM(T51:T61)</f>
        <v>29997</v>
      </c>
      <c r="U62" s="99"/>
      <c r="V62" s="99"/>
      <c r="W62" s="99"/>
      <c r="X62" s="80">
        <f t="shared" si="4"/>
        <v>14544</v>
      </c>
      <c r="Y62" s="80">
        <f t="shared" si="4"/>
        <v>12.58</v>
      </c>
      <c r="Z62" s="80">
        <f t="shared" si="4"/>
        <v>100</v>
      </c>
      <c r="AA62" s="80">
        <f t="shared" si="4"/>
        <v>10360</v>
      </c>
      <c r="AB62" s="80">
        <f t="shared" si="4"/>
        <v>219500</v>
      </c>
    </row>
    <row r="63" ht="39" customHeight="1" spans="1:28">
      <c r="A63" s="81" t="s">
        <v>190</v>
      </c>
      <c r="B63" s="82"/>
      <c r="C63" s="82"/>
      <c r="D63" s="82"/>
      <c r="E63" s="82"/>
      <c r="F63" s="83"/>
      <c r="G63" s="84">
        <f>G13+G49+G62</f>
        <v>2934.42</v>
      </c>
      <c r="H63" s="84">
        <f t="shared" ref="H63:P63" si="5">H13+H49+H62</f>
        <v>0</v>
      </c>
      <c r="I63" s="84">
        <f t="shared" si="5"/>
        <v>1540</v>
      </c>
      <c r="J63" s="84">
        <f t="shared" si="5"/>
        <v>0</v>
      </c>
      <c r="K63" s="84">
        <f t="shared" si="5"/>
        <v>992.42</v>
      </c>
      <c r="L63" s="84">
        <f t="shared" si="5"/>
        <v>399</v>
      </c>
      <c r="M63" s="84">
        <f t="shared" si="5"/>
        <v>3</v>
      </c>
      <c r="N63" s="84">
        <f t="shared" si="5"/>
        <v>0</v>
      </c>
      <c r="O63" s="84">
        <f t="shared" si="5"/>
        <v>0</v>
      </c>
      <c r="P63" s="84">
        <f t="shared" si="5"/>
        <v>0</v>
      </c>
      <c r="Q63" s="119"/>
      <c r="R63" s="120"/>
      <c r="S63" s="120"/>
      <c r="T63" s="64">
        <f>T13+T49+T62</f>
        <v>144303</v>
      </c>
      <c r="U63" s="64">
        <f t="shared" ref="U63:AB63" si="6">U13+U49+U62</f>
        <v>0</v>
      </c>
      <c r="V63" s="64">
        <f t="shared" si="6"/>
        <v>1340</v>
      </c>
      <c r="W63" s="64">
        <f t="shared" si="6"/>
        <v>0</v>
      </c>
      <c r="X63" s="64">
        <f t="shared" si="6"/>
        <v>39071</v>
      </c>
      <c r="Y63" s="64">
        <f t="shared" si="6"/>
        <v>16.386</v>
      </c>
      <c r="Z63" s="64">
        <f t="shared" si="6"/>
        <v>100</v>
      </c>
      <c r="AA63" s="64">
        <f t="shared" si="6"/>
        <v>10360</v>
      </c>
      <c r="AB63" s="64">
        <f t="shared" si="6"/>
        <v>222500</v>
      </c>
    </row>
  </sheetData>
  <autoFilter ref="A6:AB63">
    <extLst/>
  </autoFilter>
  <mergeCells count="41">
    <mergeCell ref="A1:P1"/>
    <mergeCell ref="A2:C2"/>
    <mergeCell ref="D2:E2"/>
    <mergeCell ref="G2:P2"/>
    <mergeCell ref="C3:F3"/>
    <mergeCell ref="G3:P3"/>
    <mergeCell ref="Q3:S3"/>
    <mergeCell ref="H4:K4"/>
    <mergeCell ref="L4:O4"/>
    <mergeCell ref="A7:P7"/>
    <mergeCell ref="A13:F13"/>
    <mergeCell ref="A14:P14"/>
    <mergeCell ref="Q14:AB14"/>
    <mergeCell ref="A49:F49"/>
    <mergeCell ref="A50:P50"/>
    <mergeCell ref="Q50:AB50"/>
    <mergeCell ref="A62:F62"/>
    <mergeCell ref="A63:F63"/>
    <mergeCell ref="B3:B5"/>
    <mergeCell ref="B10:B11"/>
    <mergeCell ref="B15:B16"/>
    <mergeCell ref="B17:B18"/>
    <mergeCell ref="B20:B22"/>
    <mergeCell ref="B23:B24"/>
    <mergeCell ref="B25:B28"/>
    <mergeCell ref="B31:B32"/>
    <mergeCell ref="B33:B35"/>
    <mergeCell ref="B39:B40"/>
    <mergeCell ref="B42:B44"/>
    <mergeCell ref="B47:B48"/>
    <mergeCell ref="B51:B53"/>
    <mergeCell ref="B54:B57"/>
    <mergeCell ref="B60:B61"/>
    <mergeCell ref="C52:C53"/>
    <mergeCell ref="G4:G5"/>
    <mergeCell ref="P4:P5"/>
    <mergeCell ref="Q4:Q5"/>
    <mergeCell ref="R4:R5"/>
    <mergeCell ref="S4:S5"/>
    <mergeCell ref="T3:W4"/>
    <mergeCell ref="X3:AB4"/>
  </mergeCells>
  <printOptions horizontalCentered="1" verticalCentered="1"/>
  <pageMargins left="0" right="0" top="0" bottom="0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WPS_1664260647</cp:lastModifiedBy>
  <dcterms:created xsi:type="dcterms:W3CDTF">2018-05-29T09:33:00Z</dcterms:created>
  <dcterms:modified xsi:type="dcterms:W3CDTF">2023-09-15T04:29:37Z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9C43EDF35B864607BFF6F479B84F9CF8_12</vt:lpwstr>
  </property>
</Properties>
</file>