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820" tabRatio="752" firstSheet="9" activeTab="14"/>
  </bookViews>
  <sheets>
    <sheet name="1.一般公共预算收支决算总表" sheetId="1" r:id="rId1"/>
    <sheet name="2.一般公共预算本级支出决算表" sheetId="2" r:id="rId2"/>
    <sheet name="3.一般公共预算本级基本支出决算表" sheetId="3" r:id="rId3"/>
    <sheet name="4.一般公共预算税收返还和转移支付决算表" sheetId="4" r:id="rId4"/>
    <sheet name="5.县级一般公共预算转移支付支出决算表（分地区）" sheetId="5" r:id="rId5"/>
    <sheet name="6.县级一般公共预算转移支付支出决算表（分项目）" sheetId="6" r:id="rId6"/>
    <sheet name="7.政府性基金收支决算总表" sheetId="7" r:id="rId7"/>
    <sheet name="8.政府性基金预算支出决算表" sheetId="8" r:id="rId8"/>
    <sheet name="9.政府性基金预算转移支付收入决算表" sheetId="9" r:id="rId9"/>
    <sheet name="10.国有资本经营收支决算总表" sheetId="10" r:id="rId10"/>
    <sheet name="11.国有资本经营预算支出决算表" sheetId="11" r:id="rId11"/>
    <sheet name="12.社会保险基金预算收支决算总表" sheetId="12" r:id="rId12"/>
    <sheet name="13.一般债务及专项债务限额及余额情况表" sheetId="13" r:id="rId13"/>
    <sheet name="14.政府债券使用情况表" sheetId="14" r:id="rId14"/>
    <sheet name="15.政府债务相关情况表" sheetId="15" r:id="rId15"/>
  </sheets>
  <definedNames>
    <definedName name="_xlnm.Print_Titles" localSheetId="1">'2.一般公共预算本级支出决算表'!$5:$5</definedName>
    <definedName name="_xlnm.Print_Titles" localSheetId="3">'4.一般公共预算税收返还和转移支付决算表'!$4:$4</definedName>
    <definedName name="_xlnm.Print_Titles" localSheetId="4">'5.县级一般公共预算转移支付支出决算表（分地区）'!$5:$6</definedName>
    <definedName name="_xlnm.Print_Titles" localSheetId="7">'8.政府性基金预算支出决算表'!$4:$4</definedName>
    <definedName name="_xlnm.Print_Titles" localSheetId="5">'6.县级一般公共预算转移支付支出决算表（分项目）'!$5:$5</definedName>
    <definedName name="_xlnm.Print_Titles" localSheetId="13">'14.政府债券使用情况表'!$4:$4</definedName>
    <definedName name="_xlnm.Print_Titles" localSheetId="14">'15.政府债务相关情况表'!$4:$4</definedName>
    <definedName name="_xlnm._FilterDatabase" localSheetId="1" hidden="1">'2.一般公共预算本级支出决算表'!$A$5:$C$483</definedName>
    <definedName name="_xlnm._FilterDatabase" localSheetId="2" hidden="1">'3.一般公共预算本级基本支出决算表'!$A$5:$C$30</definedName>
    <definedName name="_xlnm._FilterDatabase" localSheetId="3" hidden="1">'4.一般公共预算税收返还和转移支付决算表'!$A$4:$D$30</definedName>
    <definedName name="_xlnm._FilterDatabase" localSheetId="7" hidden="1">'8.政府性基金预算支出决算表'!$A$4:$B$57</definedName>
  </definedNames>
  <calcPr fullCalcOnLoad="1"/>
</workbook>
</file>

<file path=xl/sharedStrings.xml><?xml version="1.0" encoding="utf-8"?>
<sst xmlns="http://schemas.openxmlformats.org/spreadsheetml/2006/main" count="1290" uniqueCount="907">
  <si>
    <t>附表1：</t>
  </si>
  <si>
    <t>2021年度垫江县一般公共预算收支决算总表</t>
  </si>
  <si>
    <t>单位:万元</t>
  </si>
  <si>
    <t>预算科目</t>
  </si>
  <si>
    <t>预算数</t>
  </si>
  <si>
    <t>调整预算数</t>
  </si>
  <si>
    <t>变动预算数</t>
  </si>
  <si>
    <t>执行数</t>
  </si>
  <si>
    <t>决算数</t>
  </si>
  <si>
    <t>总计</t>
  </si>
  <si>
    <t>收入合计</t>
  </si>
  <si>
    <t>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</si>
  <si>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</si>
  <si>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</si>
  <si>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</si>
  <si>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</si>
  <si>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</si>
  <si>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</si>
  <si>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</si>
  <si>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</si>
  <si>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</si>
  <si>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</si>
  <si>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</si>
  <si>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</si>
  <si>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</si>
  <si>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七、文化旅游体育与传媒支出</t>
  </si>
  <si>
    <t xml:space="preserve">    印花税</t>
  </si>
  <si>
    <t>八、社会保障和就业支出</t>
  </si>
  <si>
    <t xml:space="preserve">    城镇土地使用税</t>
  </si>
  <si>
    <t>九、卫生健康支出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</si>
  <si>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</si>
  <si>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</si>
  <si>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</si>
  <si>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</si>
  <si>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</si>
  <si>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</si>
  <si>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</si>
  <si>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</si>
  <si>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</si>
  <si>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</si>
  <si>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环境保护税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</si>
  <si>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</si>
  <si>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</si>
  <si>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</si>
  <si>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</si>
  <si>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</si>
  <si>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</si>
  <si>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十八、自然资源海洋气象等支出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</si>
  <si>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</si>
  <si>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</si>
  <si>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</si>
  <si>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</si>
  <si>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国有资本经营收入</t>
  </si>
  <si>
    <t>二十一、灾害防治及应急管理支出</t>
  </si>
  <si>
    <t xml:space="preserve">    国有资源(资产)有偿使用收入</t>
  </si>
  <si>
    <t>二十二、预备费</t>
  </si>
  <si>
    <t xml:space="preserve">    其他收入</t>
  </si>
  <si>
    <t>二十三、其他支出</t>
  </si>
  <si>
    <t>二十四、债务付息支出</t>
  </si>
  <si>
    <t>二十五、债务发行费用支出</t>
  </si>
  <si>
    <t>转移性收入合计</t>
  </si>
  <si>
    <t>一、上级补助</t>
  </si>
  <si>
    <t>一、上解市级</t>
  </si>
  <si>
    <t>二、调入预算稳定调节基金</t>
  </si>
  <si>
    <t>二、债务还本支出</t>
  </si>
  <si>
    <t>三、调入资金</t>
  </si>
  <si>
    <t>三、安排预算稳定调节基金</t>
  </si>
  <si>
    <t>四、地方政府债券转贷收入</t>
  </si>
  <si>
    <t>四、调出资金</t>
  </si>
  <si>
    <t>六、上年结转</t>
  </si>
  <si>
    <t>五、结转下年</t>
  </si>
  <si>
    <t>注：本表直观反映2021年一般公共预算收入与支出的平衡关系。收入总计（收入合计+转移性收入合计）=支出总计（支出合计+转移性支出合计）</t>
  </si>
  <si>
    <t>附表2：</t>
  </si>
  <si>
    <t>2021年度垫江县本级一般公共预算支出决算表</t>
  </si>
  <si>
    <t>（按功能分类科目）</t>
  </si>
  <si>
    <t>单位：万元</t>
  </si>
  <si>
    <t>科目名称</t>
  </si>
  <si>
    <t xml:space="preserve">  一般公共服务支出</t>
  </si>
  <si>
    <t xml:space="preserve">    人大事务</t>
  </si>
  <si>
    <t xml:space="preserve">      行政运行</t>
  </si>
  <si>
    <t xml:space="preserve">      人大会议</t>
  </si>
  <si>
    <t xml:space="preserve">      人大监督</t>
  </si>
  <si>
    <t xml:space="preserve">      人大代表履职能力提升</t>
  </si>
  <si>
    <t xml:space="preserve">      代表工作</t>
  </si>
  <si>
    <t xml:space="preserve">      事业运行</t>
  </si>
  <si>
    <t xml:space="preserve">      其他人大事务支出</t>
  </si>
  <si>
    <t xml:space="preserve">    政协事务</t>
  </si>
  <si>
    <t xml:space="preserve">      一般行政管理事务</t>
  </si>
  <si>
    <t xml:space="preserve">      政协会议</t>
  </si>
  <si>
    <t xml:space="preserve">    政府办公厅(室)及相关机构事务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</si>
  <si>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</si>
  <si>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</si>
  <si>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</si>
  <si>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</si>
  <si>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</si>
  <si>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</si>
  <si>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</si>
  <si>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</si>
  <si>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</si>
  <si>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</si>
  <si>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</si>
  <si>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</si>
  <si>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</si>
  <si>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其他财政事务支出</t>
  </si>
  <si>
    <t xml:space="preserve">    税收事务</t>
  </si>
  <si>
    <t xml:space="preserve">  　  税收业务</t>
  </si>
  <si>
    <t xml:space="preserve">    审计事务</t>
  </si>
  <si>
    <t xml:space="preserve">      审计业务</t>
  </si>
  <si>
    <t xml:space="preserve">    纪检监察事务</t>
  </si>
  <si>
    <t xml:space="preserve">      大案要案查处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</si>
  <si>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</si>
  <si>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</si>
  <si>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</si>
  <si>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</si>
  <si>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档案事务</t>
  </si>
  <si>
    <t xml:space="preserve">      其他档案事务支出</t>
  </si>
  <si>
    <t xml:space="preserve">    民主党派及工商联事务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</si>
  <si>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</si>
  <si>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</si>
  <si>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</si>
  <si>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</si>
  <si>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</si>
  <si>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</si>
  <si>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</si>
  <si>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</si>
  <si>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</si>
  <si>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</si>
  <si>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其他统战事务支出</t>
  </si>
  <si>
    <t xml:space="preserve">    市场监督管理事务</t>
  </si>
  <si>
    <t xml:space="preserve">      药品事务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</si>
  <si>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</si>
  <si>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</si>
  <si>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</si>
  <si>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</si>
  <si>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国防支出</t>
  </si>
  <si>
    <t xml:space="preserve">    国防动员</t>
  </si>
  <si>
    <t xml:space="preserve">      兵役征集</t>
  </si>
  <si>
    <t xml:space="preserve">      民兵</t>
  </si>
  <si>
    <t xml:space="preserve">      其他国防动员支出</t>
  </si>
  <si>
    <t xml:space="preserve">  公共安全支出</t>
  </si>
  <si>
    <t xml:space="preserve">    公安</t>
  </si>
  <si>
    <t xml:space="preserve">      信息化建设</t>
  </si>
  <si>
    <t xml:space="preserve">      其他公安支出</t>
  </si>
  <si>
    <t xml:space="preserve">    司法</t>
  </si>
  <si>
    <t xml:space="preserve">      公共法律服务</t>
  </si>
  <si>
    <t xml:space="preserve">      其他司法支出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</si>
  <si>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</si>
  <si>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</si>
  <si>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</si>
  <si>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</si>
  <si>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</si>
  <si>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</si>
  <si>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</si>
  <si>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</si>
  <si>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</si>
  <si>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</si>
  <si>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</si>
  <si>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中等职业教育</t>
  </si>
  <si>
    <t xml:space="preserve">    特殊教育</t>
  </si>
  <si>
    <t xml:space="preserve">      特殊学校教育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</si>
  <si>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</si>
  <si>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</si>
  <si>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</si>
  <si>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</si>
  <si>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教育费附加安排的支出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</si>
  <si>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</si>
  <si>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</si>
  <si>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</si>
  <si>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</si>
  <si>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</si>
  <si>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</si>
  <si>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</si>
  <si>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其他基础研究支出</t>
  </si>
  <si>
    <t xml:space="preserve">    技术研究与开发</t>
  </si>
  <si>
    <t xml:space="preserve">      其他技术研究与开发支出</t>
  </si>
  <si>
    <t xml:space="preserve">    科技条件与服务</t>
  </si>
  <si>
    <t xml:space="preserve">      机构运行</t>
  </si>
  <si>
    <t xml:space="preserve">    科学技术普及</t>
  </si>
  <si>
    <t xml:space="preserve">      科普活动</t>
  </si>
  <si>
    <t xml:space="preserve">    其他科学技术支出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</si>
  <si>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</si>
  <si>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</si>
  <si>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</si>
  <si>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</si>
  <si>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文化活动</t>
  </si>
  <si>
    <t xml:space="preserve">      群众文化</t>
  </si>
  <si>
    <t xml:space="preserve">      文化和旅游市场管理</t>
  </si>
  <si>
    <t xml:space="preserve">      旅游宣传</t>
  </si>
  <si>
    <t xml:space="preserve">      其他文化和旅游支出</t>
  </si>
  <si>
    <t xml:space="preserve">    文物</t>
  </si>
  <si>
    <t xml:space="preserve">      文物保护</t>
  </si>
  <si>
    <t xml:space="preserve">    体育</t>
  </si>
  <si>
    <t xml:space="preserve">      体育场馆</t>
  </si>
  <si>
    <t xml:space="preserve">      群众体育</t>
  </si>
  <si>
    <t xml:space="preserve">      其他体育支出</t>
  </si>
  <si>
    <t xml:space="preserve">    新闻出版电影</t>
  </si>
  <si>
    <t xml:space="preserve">      电影</t>
  </si>
  <si>
    <t xml:space="preserve">    广播电视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</si>
  <si>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</si>
  <si>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</si>
  <si>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</si>
  <si>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</si>
  <si>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</si>
  <si>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</si>
  <si>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</si>
  <si>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</si>
  <si>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</si>
  <si>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</si>
  <si>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</si>
  <si>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</si>
  <si>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</si>
  <si>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</si>
  <si>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</si>
  <si>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</si>
  <si>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</si>
  <si>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</si>
  <si>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</si>
  <si>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</si>
  <si>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</si>
  <si>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</si>
  <si>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</si>
  <si>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</si>
  <si>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  就业补助</t>
  </si>
  <si>
    <t xml:space="preserve">      就业创业服务补贴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</si>
  <si>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</si>
  <si>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</si>
  <si>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</si>
  <si>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</si>
  <si>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</si>
  <si>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</si>
  <si>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</si>
  <si>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</si>
  <si>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</si>
  <si>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</si>
  <si>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</si>
  <si>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</si>
  <si>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</si>
  <si>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</si>
  <si>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</si>
  <si>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</si>
  <si>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</si>
  <si>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</si>
  <si>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</si>
  <si>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残疾人事业</t>
  </si>
  <si>
    <t xml:space="preserve">      残疾人康复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</si>
  <si>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</si>
  <si>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</si>
  <si>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</si>
  <si>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</si>
  <si>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</si>
  <si>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</si>
  <si>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</si>
  <si>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</si>
  <si>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</si>
  <si>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</si>
  <si>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</si>
  <si>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</si>
  <si>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</si>
  <si>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</si>
  <si>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</si>
  <si>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</si>
  <si>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退役军人管理事务</t>
  </si>
  <si>
    <t xml:space="preserve">      拥军优属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</si>
  <si>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</si>
  <si>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</si>
  <si>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</si>
  <si>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</si>
  <si>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</si>
  <si>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</si>
  <si>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</si>
  <si>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</si>
  <si>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</si>
  <si>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妇幼保健医院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</si>
  <si>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</si>
  <si>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</si>
  <si>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</si>
  <si>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</si>
  <si>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</si>
  <si>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</si>
  <si>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</si>
  <si>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</si>
  <si>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</si>
  <si>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</si>
  <si>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</si>
  <si>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</si>
  <si>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</si>
  <si>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</si>
  <si>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</si>
  <si>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</si>
  <si>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</si>
  <si>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</si>
  <si>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</si>
  <si>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</si>
  <si>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</si>
  <si>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</si>
  <si>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</si>
  <si>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</si>
  <si>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</si>
  <si>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</si>
  <si>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</si>
  <si>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</si>
  <si>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</si>
  <si>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</si>
  <si>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</si>
  <si>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</si>
  <si>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</si>
  <si>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</si>
  <si>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</si>
  <si>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</si>
  <si>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</si>
  <si>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</si>
  <si>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</si>
  <si>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</si>
  <si>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其他环境保护管理事务支出</t>
  </si>
  <si>
    <t xml:space="preserve">    污染防治</t>
  </si>
  <si>
    <t xml:space="preserve">      大气</t>
  </si>
  <si>
    <t xml:space="preserve">      水体</t>
  </si>
  <si>
    <t xml:space="preserve">      固体废弃物与化学品</t>
  </si>
  <si>
    <t xml:space="preserve">      土壤</t>
  </si>
  <si>
    <t xml:space="preserve">      其他污染防治支出</t>
  </si>
  <si>
    <t xml:space="preserve">    自然生态保护</t>
  </si>
  <si>
    <t xml:space="preserve">      农村环境保护</t>
  </si>
  <si>
    <t xml:space="preserve">    天然林保护</t>
  </si>
  <si>
    <t xml:space="preserve">      森林管护</t>
  </si>
  <si>
    <t xml:space="preserve">      社会保险补助</t>
  </si>
  <si>
    <t xml:space="preserve">      其他天然林保护支出</t>
  </si>
  <si>
    <t xml:space="preserve">    退耕还林还草</t>
  </si>
  <si>
    <t xml:space="preserve">      其他退耕还林还草支出</t>
  </si>
  <si>
    <t xml:space="preserve">    污染减排</t>
  </si>
  <si>
    <t xml:space="preserve">      减排专项支出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</si>
  <si>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</si>
  <si>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</si>
  <si>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</si>
  <si>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</si>
  <si>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</si>
  <si>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</si>
  <si>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</si>
  <si>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</si>
  <si>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</si>
  <si>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</si>
  <si>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</si>
  <si>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</si>
  <si>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</si>
  <si>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</si>
  <si>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</si>
  <si>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科技转化与推广服务</t>
  </si>
  <si>
    <t xml:space="preserve">      病虫害控制</t>
  </si>
  <si>
    <t xml:space="preserve">      执法监管</t>
  </si>
  <si>
    <t xml:space="preserve">      农业生产发展</t>
  </si>
  <si>
    <t xml:space="preserve">      农村合作经济</t>
  </si>
  <si>
    <t xml:space="preserve">      农产品加工与促销</t>
  </si>
  <si>
    <t xml:space="preserve">      农业资源保护修复与利用</t>
  </si>
  <si>
    <t xml:space="preserve">      成品油价格改革对渔业的补贴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</si>
  <si>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</si>
  <si>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</si>
  <si>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</si>
  <si>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</si>
  <si>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</si>
  <si>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</si>
  <si>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</si>
  <si>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</si>
  <si>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</si>
  <si>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</si>
  <si>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</si>
  <si>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</si>
  <si>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</si>
  <si>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</si>
  <si>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</si>
  <si>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水利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</si>
  <si>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</si>
  <si>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</si>
  <si>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</si>
  <si>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</si>
  <si>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</si>
  <si>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</si>
  <si>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水文测报</t>
  </si>
  <si>
    <t xml:space="preserve">      防汛</t>
  </si>
  <si>
    <t xml:space="preserve">      农村水利</t>
  </si>
  <si>
    <t xml:space="preserve">      江河湖库水系综合整治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</si>
  <si>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</si>
  <si>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</si>
  <si>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</si>
  <si>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</si>
  <si>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</si>
  <si>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</si>
  <si>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</si>
  <si>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对村集体经济组织的补助</t>
  </si>
  <si>
    <t xml:space="preserve">      农村综合改革示范试点补助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</si>
  <si>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</si>
  <si>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</si>
  <si>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</si>
  <si>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</t>
  </si>
  <si>
    <t xml:space="preserve">    其他农林水支出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</si>
  <si>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</si>
  <si>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</si>
  <si>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</si>
  <si>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</si>
  <si>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海事管理</t>
  </si>
  <si>
    <t xml:space="preserve">      其他公路水路运输支出</t>
  </si>
  <si>
    <t xml:space="preserve">    成品油价格改革对交通运输的补贴</t>
  </si>
  <si>
    <t xml:space="preserve">      成品油价格改革补贴其他支出</t>
  </si>
  <si>
    <t xml:space="preserve">    邮政业支出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</si>
  <si>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</si>
  <si>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</si>
  <si>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</si>
  <si>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其他交通运输支出</t>
  </si>
  <si>
    <t xml:space="preserve">      其他交通运输支出</t>
  </si>
  <si>
    <t xml:space="preserve">  资源勘探工业信息等支出</t>
  </si>
  <si>
    <t xml:space="preserve">    制造业</t>
  </si>
  <si>
    <t xml:space="preserve">      其他制造业支出</t>
  </si>
  <si>
    <t xml:space="preserve">    国有资产监管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</si>
  <si>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</si>
  <si>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</si>
  <si>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</si>
  <si>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</si>
  <si>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</si>
  <si>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</si>
  <si>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</si>
  <si>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</si>
  <si>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</si>
  <si>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</si>
  <si>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</si>
  <si>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其他商业服务业等支出</t>
  </si>
  <si>
    <t xml:space="preserve">  自然资源海洋气象等支出</t>
  </si>
  <si>
    <t xml:space="preserve">    自然资源事务</t>
  </si>
  <si>
    <t xml:space="preserve">      自然资源利用与保护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</si>
  <si>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</si>
  <si>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</si>
  <si>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</si>
  <si>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地质勘查与矿产资源管理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</si>
  <si>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</si>
  <si>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</si>
  <si>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</si>
  <si>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气象预报预测</t>
  </si>
  <si>
    <t xml:space="preserve">      其他气象事务支出</t>
  </si>
  <si>
    <t xml:space="preserve">  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</si>
  <si>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</si>
  <si>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</si>
  <si>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</si>
  <si>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保障性住房租金补贴</t>
  </si>
  <si>
    <t xml:space="preserve">      老旧小区改造</t>
  </si>
  <si>
    <t xml:space="preserve">      其他保障性安居工程支出</t>
  </si>
  <si>
    <t xml:space="preserve">    住房改革支出</t>
  </si>
  <si>
    <t xml:space="preserve">      住房公积金</t>
  </si>
  <si>
    <t xml:space="preserve">  粮油物资储备支出</t>
  </si>
  <si>
    <t xml:space="preserve">    粮油物资事务</t>
  </si>
  <si>
    <t xml:space="preserve">      设施建设</t>
  </si>
  <si>
    <t xml:space="preserve">      其他粮油物资事务支出</t>
  </si>
  <si>
    <t xml:space="preserve">  灾害防治及应急管理支出</t>
  </si>
  <si>
    <t xml:space="preserve">    应急管理事务</t>
  </si>
  <si>
    <t xml:space="preserve">      安全监管</t>
  </si>
  <si>
    <t xml:space="preserve">      其他应急管理支出</t>
  </si>
  <si>
    <t xml:space="preserve">    消防事务</t>
  </si>
  <si>
    <t xml:space="preserve">      消防应急救援</t>
  </si>
  <si>
    <t xml:space="preserve">    自然灾害防治</t>
  </si>
  <si>
    <t xml:space="preserve">      地质灾害防治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</si>
  <si>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</si>
  <si>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</si>
  <si>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</si>
  <si>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</si>
  <si>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</si>
  <si>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</si>
  <si>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</si>
  <si>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    地方政府向国际组织借款付息支出</t>
  </si>
  <si>
    <t xml:space="preserve">  债务发行费用支出</t>
  </si>
  <si>
    <t xml:space="preserve">    地方政府一般债务发行费用支出</t>
  </si>
  <si>
    <t>附表3：</t>
  </si>
  <si>
    <t>2021年度垫江县本级一般公共预算基本支出决算表</t>
  </si>
  <si>
    <t>（按经济分类科目）</t>
  </si>
  <si>
    <t>基本支出合计</t>
  </si>
  <si>
    <t xml:space="preserve">  机关工资福利支出</t>
  </si>
  <si>
    <t xml:space="preserve">    工资奖金津补贴</t>
  </si>
  <si>
    <t xml:space="preserve">    社会保障缴费</t>
  </si>
  <si>
    <t xml:space="preserve">    住房公积金</t>
  </si>
  <si>
    <t xml:space="preserve">    其他工资福利支出</t>
  </si>
  <si>
    <t xml:space="preserve">  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</si>
  <si>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</si>
  <si>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</si>
  <si>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</si>
  <si>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</si>
  <si>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</si>
  <si>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</si>
  <si>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因公出国(境)费用</t>
  </si>
  <si>
    <t xml:space="preserve">    公务用车运行维护费</t>
  </si>
  <si>
    <t xml:space="preserve">    维修(护)费</t>
  </si>
  <si>
    <t xml:space="preserve">    其他商品和服务支出</t>
  </si>
  <si>
    <t xml:space="preserve">  对事业单位经常性补助</t>
  </si>
  <si>
    <t xml:space="preserve">    工资福利支出</t>
  </si>
  <si>
    <t xml:space="preserve">    商品和服务支出</t>
  </si>
  <si>
    <t xml:space="preserve">  对个人和家庭的补助</t>
  </si>
  <si>
    <t xml:space="preserve">    社会福利和救助</t>
  </si>
  <si>
    <t xml:space="preserve">    离退休费</t>
  </si>
  <si>
    <t xml:space="preserve">    其他对个人和家庭补助</t>
  </si>
  <si>
    <t>附表4：</t>
  </si>
  <si>
    <t>2021年度垫江县一般公共预算税收返还和转移支付收支决算表</t>
  </si>
  <si>
    <t>上级补助收入合计</t>
  </si>
  <si>
    <t>补助乡镇（街道）支出合计</t>
  </si>
  <si>
    <t>一、返还性收入</t>
  </si>
  <si>
    <t>一、一般性转移支付支出</t>
  </si>
  <si>
    <t xml:space="preserve">    所得税基数返还收入</t>
  </si>
  <si>
    <t xml:space="preserve">    体制补助支出</t>
  </si>
  <si>
    <t xml:space="preserve">    增值税税收返还收入</t>
  </si>
  <si>
    <t xml:space="preserve">    调整工资转移支付支出</t>
  </si>
  <si>
    <t xml:space="preserve">    消费税税收返还收入</t>
  </si>
  <si>
    <t xml:space="preserve">    农村税费改革转移支付支出</t>
  </si>
  <si>
    <t>二、一般性转移支付收入</t>
  </si>
  <si>
    <t xml:space="preserve">    社会保障和就业转移支付支出</t>
  </si>
  <si>
    <t xml:space="preserve">    体制补助收入</t>
  </si>
  <si>
    <t xml:space="preserve">    其他一般性转移支付支出</t>
  </si>
  <si>
    <t xml:space="preserve">    均衡性转移支付收入</t>
  </si>
  <si>
    <t>二、专项转移支付支出</t>
  </si>
  <si>
    <t xml:space="preserve">    县级基本财力保障机制奖补资金收入</t>
  </si>
  <si>
    <t xml:space="preserve">    一般公共服务支出</t>
  </si>
  <si>
    <t xml:space="preserve">    结算补助收入</t>
  </si>
  <si>
    <t xml:space="preserve">    国防支出</t>
  </si>
  <si>
    <t xml:space="preserve">    资源枯竭型城市转移支付补助收入</t>
  </si>
  <si>
    <t xml:space="preserve">    公共安全支出</t>
  </si>
  <si>
    <t xml:space="preserve">    产粮(油)大县奖励资金收入</t>
  </si>
  <si>
    <t xml:space="preserve">    科学技术支出</t>
  </si>
  <si>
    <t xml:space="preserve">    重点生态功能区转移支付收入</t>
  </si>
  <si>
    <t xml:space="preserve">    文化体育与传媒支出</t>
  </si>
  <si>
    <t xml:space="preserve">    固定数额补助收入</t>
  </si>
  <si>
    <t xml:space="preserve">    卫生健康支出</t>
  </si>
  <si>
    <t xml:space="preserve">    贫困地区转移支付收入</t>
  </si>
  <si>
    <t xml:space="preserve">    一般公共服务共同财政事权转移支付收入  </t>
  </si>
  <si>
    <t xml:space="preserve">    节能环保支出</t>
  </si>
  <si>
    <t xml:space="preserve">    公共安全共同财政事权转移支付收入  </t>
  </si>
  <si>
    <t xml:space="preserve">    农林水支出</t>
  </si>
  <si>
    <t xml:space="preserve">    教育共同财政事权转移支付收入  </t>
  </si>
  <si>
    <t xml:space="preserve">    灾害防治及应急管理支出</t>
  </si>
  <si>
    <t xml:space="preserve">    文化旅游体育与传媒共同财政事权转移支付收入  </t>
  </si>
  <si>
    <t xml:space="preserve">    城乡社区支出</t>
  </si>
  <si>
    <t xml:space="preserve">    社会保障和就业共同财政事权转移支付收入  </t>
  </si>
  <si>
    <t xml:space="preserve">    交通运输支出</t>
  </si>
  <si>
    <t xml:space="preserve">    医疗卫生共同财政事权转移支付收入  </t>
  </si>
  <si>
    <t xml:space="preserve">    商业服务业等支出</t>
  </si>
  <si>
    <t xml:space="preserve">    节能环保共同财政事权转移支付收入  </t>
  </si>
  <si>
    <t xml:space="preserve">    社会保障和就业支出</t>
  </si>
  <si>
    <t xml:space="preserve">    农林水共同财政事权转移支付收入  </t>
  </si>
  <si>
    <t xml:space="preserve">    住房保障支出</t>
  </si>
  <si>
    <t xml:space="preserve">    住房保障共同财政事权转移支付收入  </t>
  </si>
  <si>
    <t xml:space="preserve">    粮油物资储备支出</t>
  </si>
  <si>
    <t xml:space="preserve">    其他一般性转移支付收入</t>
  </si>
  <si>
    <t>三、专项转移支付收入</t>
  </si>
  <si>
    <t>附表5：</t>
  </si>
  <si>
    <t>2021年垫江县一般公共预算转移支付支出决算表</t>
  </si>
  <si>
    <t>（分地区）</t>
  </si>
  <si>
    <t>乡镇(街道)</t>
  </si>
  <si>
    <t>一般性转移支付</t>
  </si>
  <si>
    <t>专项转移支付</t>
  </si>
  <si>
    <t>合计</t>
  </si>
  <si>
    <t>体制补助</t>
  </si>
  <si>
    <t>农村税费改革补助</t>
  </si>
  <si>
    <t>社会保障和就业转移支付补助</t>
  </si>
  <si>
    <t>调整工资转移支付</t>
  </si>
  <si>
    <t>其它一般性转移支付</t>
  </si>
  <si>
    <t>小计</t>
  </si>
  <si>
    <t>合  计</t>
  </si>
  <si>
    <t>桂溪街道</t>
  </si>
  <si>
    <t>桂阳街道</t>
  </si>
  <si>
    <t>新民镇</t>
  </si>
  <si>
    <t>沙坪镇</t>
  </si>
  <si>
    <t>曹回镇</t>
  </si>
  <si>
    <t>周嘉镇</t>
  </si>
  <si>
    <t>普顺镇</t>
  </si>
  <si>
    <t>永安镇</t>
  </si>
  <si>
    <t>长龙镇</t>
  </si>
  <si>
    <t>高安镇</t>
  </si>
  <si>
    <t>沙河乡</t>
  </si>
  <si>
    <t>杠家镇</t>
  </si>
  <si>
    <t>大石乡</t>
  </si>
  <si>
    <t>黄沙镇</t>
  </si>
  <si>
    <t>高峰镇</t>
  </si>
  <si>
    <t>五洞镇</t>
  </si>
  <si>
    <t>太平镇</t>
  </si>
  <si>
    <t>澄溪镇</t>
  </si>
  <si>
    <t>砚台镇</t>
  </si>
  <si>
    <t>包家镇</t>
  </si>
  <si>
    <t>白家镇</t>
  </si>
  <si>
    <t>鹤游镇</t>
  </si>
  <si>
    <t>坪山镇</t>
  </si>
  <si>
    <t>永平镇</t>
  </si>
  <si>
    <t>三溪镇</t>
  </si>
  <si>
    <t>裴兴镇</t>
  </si>
  <si>
    <t>附表6：</t>
  </si>
  <si>
    <t>（分项目）</t>
  </si>
  <si>
    <t>项目</t>
  </si>
  <si>
    <t>一、体制补助支出</t>
  </si>
  <si>
    <t>二、调整工资转移支付支出</t>
  </si>
  <si>
    <t>三、农村税费改革转移支付支出</t>
  </si>
  <si>
    <t>四、社会保障和就业转移支付支出</t>
  </si>
  <si>
    <t>五、其他一般性转移支付支出</t>
  </si>
  <si>
    <t>六、基层政权建设资金补助</t>
  </si>
  <si>
    <t>七、自然灾害救灾资金</t>
  </si>
  <si>
    <t>八、农村综合改革转移支付资金</t>
  </si>
  <si>
    <t>九、公共体育普及工程中央基建投资和市基建统筹资金</t>
  </si>
  <si>
    <t>十、乡镇榨菜经营户激励补偿资金</t>
  </si>
  <si>
    <t>十一、农业支持保护补贴工作资金</t>
  </si>
  <si>
    <t>十二、村（社区）基层党建示范点建设</t>
  </si>
  <si>
    <t>十三、产业发展奖补资金</t>
  </si>
  <si>
    <t>十四、畜牧兽医站划转补助</t>
  </si>
  <si>
    <t>十五、其他专项补助资金</t>
  </si>
  <si>
    <t>附表7：</t>
  </si>
  <si>
    <t>2021年度垫江县政府性基金预算收支决算总表</t>
  </si>
  <si>
    <t>一、国有土地收益基金收入</t>
  </si>
  <si>
    <t>一、文化旅游体育与传媒支出</t>
  </si>
  <si>
    <t>二、农业土地开发资金收入</t>
  </si>
  <si>
    <t>二、社会保障和就业支出</t>
  </si>
  <si>
    <t>三、国有土地使用权出让收入</t>
  </si>
  <si>
    <t>三、城乡社区支出</t>
  </si>
  <si>
    <t>四、城市基础设施配套费收入</t>
  </si>
  <si>
    <t>四、农林水支出</t>
  </si>
  <si>
    <t>五、污水处理费收入</t>
  </si>
  <si>
    <t>五、其他支出</t>
  </si>
  <si>
    <t>六、其他政府性基金专项债务对应项目专项收入</t>
  </si>
  <si>
    <t>六、债务付息支出</t>
  </si>
  <si>
    <t>七、债务发行费支出</t>
  </si>
  <si>
    <t>八、抗疫特别国债安排的支出</t>
  </si>
  <si>
    <t>转移性支出合计</t>
  </si>
  <si>
    <t>二、地方政府债券转贷收入</t>
  </si>
  <si>
    <t>二、调出资金</t>
  </si>
  <si>
    <t>三、债务还本支出</t>
  </si>
  <si>
    <t>四、上年结转</t>
  </si>
  <si>
    <t>四、结转下年</t>
  </si>
  <si>
    <t>注：本表直观反映2020年政府性基金预算收入与支出的平衡关系。收入总计（收入合计+转移性收入合计）=支出总计（支出合计+转移性支出合计）</t>
  </si>
  <si>
    <t>附表8：</t>
  </si>
  <si>
    <t>2021年度垫江县本级政府性基金预算支出决算表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</si>
  <si>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</si>
  <si>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</si>
  <si>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</si>
  <si>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小型水库移民扶助基金安排的支出</t>
  </si>
  <si>
    <t xml:space="preserve">    国有土地使用权出让收入安排的支出</t>
  </si>
  <si>
    <t xml:space="preserve">      征地和拆迁补偿支出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</si>
  <si>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</si>
  <si>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</si>
  <si>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</si>
  <si>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城市基础设施配套费安排的支出</t>
  </si>
  <si>
    <t xml:space="preserve">      城市公共设施</t>
  </si>
  <si>
    <t xml:space="preserve">      城市环境卫生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</si>
  <si>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</si>
  <si>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</si>
  <si>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</si>
  <si>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  代征手续费</t>
  </si>
  <si>
    <t xml:space="preserve">    棚户区改造专项债券收入安排的支出</t>
  </si>
  <si>
    <t xml:space="preserve">      其他棚户区改造专项债券收入安排的支出</t>
  </si>
  <si>
    <t xml:space="preserve">    三峡水库库区基金支出</t>
  </si>
  <si>
    <t xml:space="preserve">      其他三峡水库库区基金支出</t>
  </si>
  <si>
    <t xml:space="preserve">    国家重大水利工程建设基金安排的支出</t>
  </si>
  <si>
    <t xml:space="preserve">      三峡后续工作</t>
  </si>
  <si>
    <t xml:space="preserve">  其他支出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</si>
  <si>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</si>
  <si>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</si>
  <si>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</si>
  <si>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</si>
  <si>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</si>
  <si>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</si>
  <si>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</si>
  <si>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</si>
  <si>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用于城乡医疗救助的彩票公益金支出</t>
  </si>
  <si>
    <t xml:space="preserve">      用于其他社会公益事业的彩票公益金支出</t>
  </si>
  <si>
    <t xml:space="preserve">    地方政府专项债务付息支出</t>
  </si>
  <si>
    <t xml:space="preserve">      国有土地使用权出让金债务付息支出</t>
  </si>
  <si>
    <t xml:space="preserve">      土地储备专项债券付息支出</t>
  </si>
  <si>
    <t xml:space="preserve">      棚户区改造专项债券付息支出</t>
  </si>
  <si>
    <t xml:space="preserve">      其他地方自行试点项目收益专项债券付息支出</t>
  </si>
  <si>
    <t xml:space="preserve">    地方政府专项债务发行费用支出</t>
  </si>
  <si>
    <t xml:space="preserve">      国有土地使用权出让金债务发行费用支出</t>
  </si>
  <si>
    <t xml:space="preserve"> 抗疫特别国债安排的支出</t>
  </si>
  <si>
    <t xml:space="preserve">   基础设施建设</t>
  </si>
  <si>
    <t xml:space="preserve">     其他基础设施建设</t>
  </si>
  <si>
    <t xml:space="preserve">   抗疫相关支出</t>
  </si>
  <si>
    <t xml:space="preserve">     其他抗疫相关支出</t>
  </si>
  <si>
    <t>附表9：</t>
  </si>
  <si>
    <t>2021年度垫江县政府性基金预算转移支付收支决算表</t>
  </si>
  <si>
    <t>大中型水库移民后期扶持基金收入</t>
  </si>
  <si>
    <t>国有土地使用权出让收入</t>
  </si>
  <si>
    <t>小型水库移民扶助基金相关收入</t>
  </si>
  <si>
    <t>彩票公益金收入</t>
  </si>
  <si>
    <t>国有土地使用权出让相关收入</t>
  </si>
  <si>
    <t>农业土地开发资金相关收入</t>
  </si>
  <si>
    <t>城市基础设施配套费相关收入</t>
  </si>
  <si>
    <t>污水处理费相关收入</t>
  </si>
  <si>
    <t>三峡水库库区基金收入</t>
  </si>
  <si>
    <t>国家重大水利工程建设基金相关收入</t>
  </si>
  <si>
    <t>附表10：</t>
  </si>
  <si>
    <t>2021年度垫江县国有资本经营预算收支决算总表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</si>
  <si>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</si>
  <si>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</si>
  <si>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</si>
  <si>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</si>
  <si>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</si>
  <si>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</si>
  <si>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</si>
  <si>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</si>
  <si>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五、其他国有资本经营预算收入</t>
  </si>
  <si>
    <t>五、其他国有资本经营预算支出</t>
  </si>
  <si>
    <t>一、上级补助收入</t>
  </si>
  <si>
    <t>一、上解上级支出</t>
  </si>
  <si>
    <t>二、上年结余</t>
  </si>
  <si>
    <t>三、年终结余</t>
  </si>
  <si>
    <t>注：本表直观反映2020年国有资本经营预算收入与支出的平衡关系。收入总计（收入合计+转移性收入合计）=支出总计（支出合计+转移性支出合计）</t>
  </si>
  <si>
    <t>附表11：</t>
  </si>
  <si>
    <t>2021年度垫江县本级国有资本经营预算支出决算表</t>
  </si>
  <si>
    <t>支 出 合 计</t>
  </si>
  <si>
    <t>解决历史遗留问题及改革成本支出</t>
  </si>
  <si>
    <t xml:space="preserve">  国有企业退休人员社会化管理补助支出</t>
  </si>
  <si>
    <t xml:space="preserve">  其他解决历史遗留问题及改革成本支出</t>
  </si>
  <si>
    <t>国有企业资本金注入</t>
  </si>
  <si>
    <t xml:space="preserve">  其他国有企业资本金注入</t>
  </si>
  <si>
    <t>国有企业政策性补贴(款)</t>
  </si>
  <si>
    <t xml:space="preserve">  国有企业政策性补贴(项)</t>
  </si>
  <si>
    <t>附表12：</t>
  </si>
  <si>
    <t>2021年度垫江县社会保险基金预算收支决算总表</t>
  </si>
  <si>
    <t>一、基本养老保险基金收入</t>
  </si>
  <si>
    <t>一、基本养老保险基金支出</t>
  </si>
  <si>
    <t xml:space="preserve">    城镇企业职工基本养老保险基金</t>
  </si>
  <si>
    <t xml:space="preserve">    城乡居民基本养老保险基金</t>
  </si>
  <si>
    <t xml:space="preserve">    机关事业单位基本养老保险基金</t>
  </si>
  <si>
    <t>二、基本医疗保险基金收入</t>
  </si>
  <si>
    <t>二、基本医疗保险基金支出</t>
  </si>
  <si>
    <t xml:space="preserve">    职工基本医疗保险基金</t>
  </si>
  <si>
    <t xml:space="preserve">    城镇职工基本医疗保险基金</t>
  </si>
  <si>
    <t xml:space="preserve">    居民基本医疗保险基金</t>
  </si>
  <si>
    <t xml:space="preserve">    城乡居民基本医疗保险基金</t>
  </si>
  <si>
    <t>三、失业保险基金收入</t>
  </si>
  <si>
    <t>三、失业保险基金支出</t>
  </si>
  <si>
    <t>四、工伤保险基金收入</t>
  </si>
  <si>
    <t>四、工伤保险基金支出</t>
  </si>
  <si>
    <t>备注：社会保险基金预决算由市级负责统一编制，区县不单独编列，按预决算公开要求，以空白表格形式公开。</t>
  </si>
  <si>
    <t>附表13：</t>
  </si>
  <si>
    <t>2021年垫江县一般债务及专项债务限额及余额情况表</t>
  </si>
  <si>
    <t>单位：亿元</t>
  </si>
  <si>
    <t>2021年政府债务限额</t>
  </si>
  <si>
    <t>2021年政府债务余额</t>
  </si>
  <si>
    <t>一般债务</t>
  </si>
  <si>
    <t>专项债务</t>
  </si>
  <si>
    <t>附表14：</t>
  </si>
  <si>
    <t>2021年垫江县地方政府债券情况表</t>
  </si>
  <si>
    <t>序号</t>
  </si>
  <si>
    <t>项目名称</t>
  </si>
  <si>
    <t>项目领域</t>
  </si>
  <si>
    <t>项目主管部门</t>
  </si>
  <si>
    <t>项目实施单位</t>
  </si>
  <si>
    <t>债券性质</t>
  </si>
  <si>
    <t>债券规模</t>
  </si>
  <si>
    <t>1</t>
  </si>
  <si>
    <t>垫江县田坝片区棚户区改造项目</t>
  </si>
  <si>
    <t>保障性安居工程</t>
  </si>
  <si>
    <t>垫江县住房和城乡建设委员会</t>
  </si>
  <si>
    <t>重庆渝垫国有资产经营有限责任公司</t>
  </si>
  <si>
    <t>棚改专项债券</t>
  </si>
  <si>
    <t>2</t>
  </si>
  <si>
    <t>垫江县文化西路北片区棚户区改造项目</t>
  </si>
  <si>
    <t>3</t>
  </si>
  <si>
    <t>垫江县陈家街片区棚户区改造项目</t>
  </si>
  <si>
    <t>4</t>
  </si>
  <si>
    <t>重庆市垫江县人民医院内科综合楼建设工程</t>
  </si>
  <si>
    <t>社会事业</t>
  </si>
  <si>
    <t>垫江县财政局</t>
  </si>
  <si>
    <t>重庆市垫江县人民医院</t>
  </si>
  <si>
    <t>其他自平衡专项债券</t>
  </si>
  <si>
    <t>5</t>
  </si>
  <si>
    <t>垫江县中医院门诊综合楼新建项目</t>
  </si>
  <si>
    <t>重庆市垫江县中医院</t>
  </si>
  <si>
    <t>6</t>
  </si>
  <si>
    <t>垫江工业园区智慧园区建设项目</t>
  </si>
  <si>
    <t>市政和产业园区基础设施</t>
  </si>
  <si>
    <t>垫江县朝阳实业有限公司</t>
  </si>
  <si>
    <t>7</t>
  </si>
  <si>
    <t>垫江工业园区高安组团长兴路新建道路工程</t>
  </si>
  <si>
    <t>8</t>
  </si>
  <si>
    <t>垫江县返乡创业就业示范园建设项目</t>
  </si>
  <si>
    <t>9</t>
  </si>
  <si>
    <t>垫江县乡镇污水处理设施技改工程二期项目</t>
  </si>
  <si>
    <t>生态环保</t>
  </si>
  <si>
    <t>垫江县兴垫交通旅游开发有限公司</t>
  </si>
  <si>
    <t>10</t>
  </si>
  <si>
    <t>垫江县2021年人居环境成片整治示范片建设项目</t>
  </si>
  <si>
    <t>农林水利</t>
  </si>
  <si>
    <t>垫江县农业农村委员会</t>
  </si>
  <si>
    <t>11</t>
  </si>
  <si>
    <t>垫江县南部片区医养中心提升改造工程</t>
  </si>
  <si>
    <t>垫江县澄溪镇人民政府</t>
  </si>
  <si>
    <t>12</t>
  </si>
  <si>
    <t>垫江县旧城区老旧小区改造项目</t>
  </si>
  <si>
    <t>13</t>
  </si>
  <si>
    <t>垫江县北门片区老旧小区改造项目</t>
  </si>
  <si>
    <t>14</t>
  </si>
  <si>
    <t>垫江县东门片区老旧小区改造项目</t>
  </si>
  <si>
    <t>垫江县顺弘新区开发有限公司</t>
  </si>
  <si>
    <t>15</t>
  </si>
  <si>
    <t>垫江县工业园区污水处理及配套设施项目</t>
  </si>
  <si>
    <t>16</t>
  </si>
  <si>
    <t>垫江县工业园区先进制造业产业园建设项目</t>
  </si>
  <si>
    <t>17</t>
  </si>
  <si>
    <t>垫江县数字化智能产业园基础设施建设项目</t>
  </si>
  <si>
    <t>18</t>
  </si>
  <si>
    <t>垫江县乡镇污水处理设施技改工程一期项目</t>
  </si>
  <si>
    <t>19</t>
  </si>
  <si>
    <t>重庆市垫江县人民医院放疗及培训中心建设工程</t>
  </si>
  <si>
    <t>20</t>
  </si>
  <si>
    <t>垫江县新民小学校北部校区附属幼儿园新建工程</t>
  </si>
  <si>
    <t>垫江县新民小学校</t>
  </si>
  <si>
    <t>21</t>
  </si>
  <si>
    <t>垫江县文化路片区棚户区改造项目</t>
  </si>
  <si>
    <t>22</t>
  </si>
  <si>
    <t>垫江县城东片区二期棚户区改造项目</t>
  </si>
  <si>
    <t>23</t>
  </si>
  <si>
    <t>垫江县桂南片区棚户区改造项目</t>
  </si>
  <si>
    <t>24</t>
  </si>
  <si>
    <t>垫江县智慧停车场（一期）建设项目</t>
  </si>
  <si>
    <t>交通基础设施</t>
  </si>
  <si>
    <t>25</t>
  </si>
  <si>
    <t>垫江县2021年公共租赁住房与人才公寓工程</t>
  </si>
  <si>
    <t>26</t>
  </si>
  <si>
    <t>垫江县南阳片区老旧小区改造项目</t>
  </si>
  <si>
    <t>重庆广驰置业有限公司</t>
  </si>
  <si>
    <t>27</t>
  </si>
  <si>
    <t>垫江县乡村振兴产业融合发展示范工程</t>
  </si>
  <si>
    <t>28</t>
  </si>
  <si>
    <t>垫江县明月山旅游建设项目</t>
  </si>
  <si>
    <t>29</t>
  </si>
  <si>
    <t>垫江晚柚产业发展“双十工程”</t>
  </si>
  <si>
    <t>30</t>
  </si>
  <si>
    <t>垫江县乡镇污水处理设施综合建设项目</t>
  </si>
  <si>
    <t>31</t>
  </si>
  <si>
    <t>垫江县明月山乡村振兴示范带建设项目</t>
  </si>
  <si>
    <t>32</t>
  </si>
  <si>
    <t>垫江县工业园区绿色食品标准化加工产业园建设项目</t>
  </si>
  <si>
    <t>垫江县丹香建设发展有限公司</t>
  </si>
  <si>
    <t>33</t>
  </si>
  <si>
    <t>垫江县工业园区现代制造业产业园建设项目</t>
  </si>
  <si>
    <t>34</t>
  </si>
  <si>
    <t>垫江县新型城镇化产业发展用房建设工程（一期）</t>
  </si>
  <si>
    <t>35</t>
  </si>
  <si>
    <t>垫江县桂溪小学校幼儿园新建工程</t>
  </si>
  <si>
    <t>垫江县教育委员会</t>
  </si>
  <si>
    <t>36</t>
  </si>
  <si>
    <t>垫江县养老护理院（一期）建设项目</t>
  </si>
  <si>
    <t>37</t>
  </si>
  <si>
    <t>重庆渝东卫生学校新建工程</t>
  </si>
  <si>
    <t>重庆市渝东卫生学校</t>
  </si>
  <si>
    <t>38</t>
  </si>
  <si>
    <t>东印场部至垫邻路口公路改造工程（明月山内槽旅游健康道路）</t>
  </si>
  <si>
    <t>公路</t>
  </si>
  <si>
    <t>一般债券</t>
  </si>
  <si>
    <t>39</t>
  </si>
  <si>
    <t>垫江县工业园区基础设施建设项目</t>
  </si>
  <si>
    <t>重庆垫江工业园区管委会</t>
  </si>
  <si>
    <t>40</t>
  </si>
  <si>
    <t>重庆市垫江中学校体育馆新建工程</t>
  </si>
  <si>
    <t>重庆市垫江中学校</t>
  </si>
  <si>
    <t>41</t>
  </si>
  <si>
    <t>垫江县S513（忠县界至裴兴段、三溪至长寿飞龙段）改建工程</t>
  </si>
  <si>
    <t>42</t>
  </si>
  <si>
    <t>垫江县乡镇基础设施补短板工程</t>
  </si>
  <si>
    <t>基础设施</t>
  </si>
  <si>
    <t>43</t>
  </si>
  <si>
    <t>普顺至砚台公路（龙溪河产业快速路）改建工程</t>
  </si>
  <si>
    <t>44</t>
  </si>
  <si>
    <t>垫江县工业园区基础设施建设项目（二期）</t>
  </si>
  <si>
    <t>45</t>
  </si>
  <si>
    <t>垫江县城市品质提升工程（二期）</t>
  </si>
  <si>
    <t>46</t>
  </si>
  <si>
    <t>垫江县2021年市政设施补短板项目</t>
  </si>
  <si>
    <t>垫江县城市管理局</t>
  </si>
  <si>
    <t>47</t>
  </si>
  <si>
    <t>垫江县政法基础设施建设项目</t>
  </si>
  <si>
    <t>垫江县公安局</t>
  </si>
  <si>
    <t>48</t>
  </si>
  <si>
    <t>垫江县社会综合治理建设项目</t>
  </si>
  <si>
    <t>垫江县政法委员会</t>
  </si>
  <si>
    <t>49</t>
  </si>
  <si>
    <t>垫江县公路安全生命防护工程项目</t>
  </si>
  <si>
    <t>垫江县交通局</t>
  </si>
  <si>
    <t>50</t>
  </si>
  <si>
    <t>垫江县高标准农田建设项目</t>
  </si>
  <si>
    <t>垫江县农业农村委</t>
  </si>
  <si>
    <t>51</t>
  </si>
  <si>
    <t>垫江县水利综合改革建设项目</t>
  </si>
  <si>
    <t>垫江县水利局</t>
  </si>
  <si>
    <t>52</t>
  </si>
  <si>
    <t>垫江县砚台镇物流园基础设施建设项目</t>
  </si>
  <si>
    <t>垫江县砚台镇人民政府</t>
  </si>
  <si>
    <t>53</t>
  </si>
  <si>
    <t>垫江县大气污染防治监测建设项目</t>
  </si>
  <si>
    <t>垫江县生态环境局</t>
  </si>
  <si>
    <t>附表15：</t>
  </si>
  <si>
    <t>2021年垫江县政府债务相关情况表</t>
  </si>
  <si>
    <t>金额</t>
  </si>
  <si>
    <t>一、2020年末地方政府债务余额</t>
  </si>
  <si>
    <t xml:space="preserve">    其中：一般债务</t>
  </si>
  <si>
    <t xml:space="preserve">          专项债务</t>
  </si>
  <si>
    <t>二、2020年地方政府债务限额</t>
  </si>
  <si>
    <t>三、2021年地方政府债务发行决算数</t>
  </si>
  <si>
    <t xml:space="preserve">    新增一般债券发行额</t>
  </si>
  <si>
    <t xml:space="preserve">    再融资一般债券发行额</t>
  </si>
  <si>
    <t xml:space="preserve">    新增专项债券发行额</t>
  </si>
  <si>
    <t xml:space="preserve">    再融资专项债券发行额</t>
  </si>
  <si>
    <t>四、2021年地方政府债务还本决算数</t>
  </si>
  <si>
    <t xml:space="preserve">    一般债务还本支出</t>
  </si>
  <si>
    <t xml:space="preserve">    专项债务还本支出</t>
  </si>
  <si>
    <t>五、2021年地方政府债务付息决算数</t>
  </si>
  <si>
    <t xml:space="preserve">    一般债务付息支出</t>
  </si>
  <si>
    <t xml:space="preserve">    专项债务付息支出</t>
  </si>
  <si>
    <t>六、2021年末地方政府债务余额决算数</t>
  </si>
  <si>
    <t>七、2021年地方政府债务限额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</si>
</sst>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0.00_ "/>
    <numFmt numFmtId="181" formatCode="* #,##0;* \-#,##0;* &quot;-&quot;??;@"/>
  </numFmts>
  <fonts count="4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方正楷体_GBK"/>
      <family val="0"/>
    </font>
    <font>
      <sz val="10"/>
      <name val="方正仿宋_GBK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0.5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.5"/>
      <color rgb="FF000000"/>
      <name val="宋体"/>
      <family val="0"/>
    </font>
    <font>
      <sz val="1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6" fillId="5" borderId="0" applyNumberFormat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0" borderId="0">
      <alignment/>
      <protection/>
    </xf>
    <xf numFmtId="0" fontId="1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7" fillId="7" borderId="0" applyNumberFormat="0" applyBorder="0" applyAlignment="0" applyProtection="0"/>
    <xf numFmtId="0" fontId="21" fillId="0" borderId="4" applyNumberFormat="0" applyFill="0" applyAlignment="0" applyProtection="0"/>
    <xf numFmtId="0" fontId="17" fillId="3" borderId="0" applyNumberFormat="0" applyBorder="0" applyAlignment="0" applyProtection="0"/>
    <xf numFmtId="0" fontId="27" fillId="2" borderId="5" applyNumberFormat="0" applyAlignment="0" applyProtection="0"/>
    <xf numFmtId="0" fontId="28" fillId="2" borderId="1" applyNumberFormat="0" applyAlignment="0" applyProtection="0"/>
    <xf numFmtId="0" fontId="29" fillId="8" borderId="6" applyNumberFormat="0" applyAlignment="0" applyProtection="0"/>
    <xf numFmtId="0" fontId="2" fillId="9" borderId="0" applyNumberFormat="0" applyBorder="0" applyAlignment="0" applyProtection="0"/>
    <xf numFmtId="0" fontId="17" fillId="10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9" borderId="0" applyNumberFormat="0" applyBorder="0" applyAlignment="0" applyProtection="0"/>
    <xf numFmtId="0" fontId="33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7" fillId="16" borderId="0" applyNumberFormat="0" applyBorder="0" applyAlignment="0" applyProtection="0"/>
    <xf numFmtId="0" fontId="2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4" borderId="0" applyNumberFormat="0" applyBorder="0" applyAlignment="0" applyProtection="0"/>
    <xf numFmtId="0" fontId="17" fillId="4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</cellStyleXfs>
  <cellXfs count="94">
    <xf numFmtId="0" fontId="0" fillId="0" borderId="0" xfId="0" applyAlignment="1">
      <alignment/>
    </xf>
    <xf numFmtId="0" fontId="3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0" fontId="36" fillId="0" borderId="9" xfId="0" applyNumberFormat="1" applyFont="1" applyFill="1" applyBorder="1" applyAlignment="1">
      <alignment horizontal="center" vertical="center"/>
    </xf>
    <xf numFmtId="0" fontId="36" fillId="0" borderId="9" xfId="0" applyNumberFormat="1" applyFont="1" applyFill="1" applyBorder="1" applyAlignment="1">
      <alignment vertical="center"/>
    </xf>
    <xf numFmtId="180" fontId="36" fillId="0" borderId="9" xfId="0" applyNumberFormat="1" applyFont="1" applyFill="1" applyBorder="1" applyAlignment="1">
      <alignment horizontal="center" vertical="center"/>
    </xf>
    <xf numFmtId="180" fontId="37" fillId="0" borderId="9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4" fillId="0" borderId="9" xfId="0" applyNumberFormat="1" applyFont="1" applyFill="1" applyBorder="1" applyAlignment="1">
      <alignment horizontal="center" vertical="center"/>
    </xf>
    <xf numFmtId="180" fontId="34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80" fontId="7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 applyProtection="1">
      <alignment horizontal="center" vertical="center"/>
      <protection/>
    </xf>
    <xf numFmtId="3" fontId="5" fillId="0" borderId="0" xfId="0" applyNumberFormat="1" applyFont="1" applyFill="1" applyAlignment="1" applyProtection="1">
      <alignment horizontal="right"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9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3" fontId="0" fillId="0" borderId="0" xfId="0" applyNumberFormat="1" applyFont="1" applyFill="1" applyAlignment="1" applyProtection="1">
      <alignment vertical="center"/>
      <protection/>
    </xf>
    <xf numFmtId="3" fontId="10" fillId="0" borderId="0" xfId="0" applyNumberFormat="1" applyFont="1" applyFill="1" applyAlignment="1" applyProtection="1">
      <alignment horizontal="center" vertical="center"/>
      <protection/>
    </xf>
    <xf numFmtId="3" fontId="5" fillId="0" borderId="9" xfId="0" applyNumberFormat="1" applyFont="1" applyFill="1" applyBorder="1" applyAlignment="1" applyProtection="1">
      <alignment horizontal="center" vertical="center"/>
      <protection/>
    </xf>
    <xf numFmtId="3" fontId="11" fillId="0" borderId="9" xfId="0" applyNumberFormat="1" applyFont="1" applyFill="1" applyBorder="1" applyAlignment="1" applyProtection="1">
      <alignment horizontal="center" vertical="center"/>
      <protection/>
    </xf>
    <xf numFmtId="3" fontId="11" fillId="0" borderId="9" xfId="0" applyNumberFormat="1" applyFont="1" applyFill="1" applyBorder="1" applyAlignment="1" applyProtection="1">
      <alignment horizontal="right" vertical="center"/>
      <protection/>
    </xf>
    <xf numFmtId="3" fontId="5" fillId="0" borderId="9" xfId="0" applyNumberFormat="1" applyFont="1" applyFill="1" applyBorder="1" applyAlignment="1" applyProtection="1">
      <alignment horizontal="left" vertical="center"/>
      <protection/>
    </xf>
    <xf numFmtId="3" fontId="5" fillId="0" borderId="9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12" fillId="0" borderId="0" xfId="0" applyNumberFormat="1" applyFont="1" applyFill="1" applyAlignment="1" applyProtection="1">
      <alignment horizontal="center" vertical="center"/>
      <protection/>
    </xf>
    <xf numFmtId="3" fontId="5" fillId="0" borderId="14" xfId="0" applyNumberFormat="1" applyFont="1" applyFill="1" applyBorder="1" applyAlignment="1" applyProtection="1">
      <alignment horizontal="right" vertical="center"/>
      <protection/>
    </xf>
    <xf numFmtId="3" fontId="5" fillId="0" borderId="15" xfId="0" applyNumberFormat="1" applyFont="1" applyFill="1" applyBorder="1" applyAlignment="1" applyProtection="1">
      <alignment horizontal="center" vertical="center"/>
      <protection/>
    </xf>
    <xf numFmtId="3" fontId="5" fillId="0" borderId="15" xfId="0" applyNumberFormat="1" applyFont="1" applyFill="1" applyBorder="1" applyAlignment="1" applyProtection="1">
      <alignment horizontal="center" vertical="center"/>
      <protection/>
    </xf>
    <xf numFmtId="3" fontId="5" fillId="0" borderId="9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/>
    </xf>
    <xf numFmtId="3" fontId="5" fillId="0" borderId="15" xfId="0" applyNumberFormat="1" applyFont="1" applyFill="1" applyBorder="1" applyAlignment="1" applyProtection="1">
      <alignment horizontal="right" vertical="center"/>
      <protection/>
    </xf>
    <xf numFmtId="3" fontId="5" fillId="0" borderId="9" xfId="0" applyNumberFormat="1" applyFont="1" applyFill="1" applyBorder="1" applyAlignment="1" applyProtection="1">
      <alignment vertical="center" wrapText="1"/>
      <protection/>
    </xf>
    <xf numFmtId="3" fontId="5" fillId="0" borderId="9" xfId="0" applyNumberFormat="1" applyFont="1" applyFill="1" applyBorder="1" applyAlignment="1" applyProtection="1">
      <alignment vertical="center"/>
      <protection/>
    </xf>
    <xf numFmtId="3" fontId="5" fillId="0" borderId="9" xfId="0" applyNumberFormat="1" applyFont="1" applyFill="1" applyBorder="1" applyAlignment="1" applyProtection="1">
      <alignment horizontal="right" vertical="center"/>
      <protection/>
    </xf>
    <xf numFmtId="3" fontId="11" fillId="0" borderId="9" xfId="0" applyNumberFormat="1" applyFont="1" applyFill="1" applyBorder="1" applyAlignment="1" applyProtection="1">
      <alignment horizontal="center" vertical="center"/>
      <protection/>
    </xf>
    <xf numFmtId="3" fontId="11" fillId="0" borderId="9" xfId="0" applyNumberFormat="1" applyFont="1" applyFill="1" applyBorder="1" applyAlignment="1" applyProtection="1">
      <alignment horizontal="right" vertical="center"/>
      <protection/>
    </xf>
    <xf numFmtId="3" fontId="5" fillId="0" borderId="9" xfId="0" applyNumberFormat="1" applyFont="1" applyFill="1" applyBorder="1" applyAlignment="1" applyProtection="1">
      <alignment horizontal="left" vertical="center" wrapText="1"/>
      <protection/>
    </xf>
    <xf numFmtId="3" fontId="5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>
      <alignment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38" fillId="0" borderId="0" xfId="0" applyNumberFormat="1" applyFont="1" applyBorder="1" applyAlignment="1">
      <alignment horizontal="justify" vertical="center" wrapText="1"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0" fontId="39" fillId="0" borderId="10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38" fillId="0" borderId="0" xfId="0" applyNumberFormat="1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3" fontId="5" fillId="19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181" fontId="5" fillId="0" borderId="9" xfId="22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3" fontId="10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/>
      <protection/>
    </xf>
    <xf numFmtId="0" fontId="34" fillId="0" borderId="9" xfId="0" applyNumberFormat="1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2006年乡镇结算事项决算表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10.84.1.73:8808/page/debt/jsxm/jsxmMain.jsp?is_view=1&amp;adcode=500231&amp;agcode=&amp;userid=63419193E45C44CC8A01D69F42922F52&amp;menucode=211310010005&amp;token=7d6696a80070f29b97ba927e5ecdc81e&amp;title=%E9%A1%B9%E7%9B%AE%E6%80%BB%E8%A7%8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showZeros="0" workbookViewId="0" topLeftCell="A1">
      <pane xSplit="2" ySplit="4" topLeftCell="C5" activePane="bottomRight" state="frozen"/>
      <selection pane="bottomRight" activeCell="C12" sqref="C12"/>
    </sheetView>
  </sheetViews>
  <sheetFormatPr defaultColWidth="9.125" defaultRowHeight="14.25"/>
  <cols>
    <col min="1" max="1" width="26.50390625" style="25" customWidth="1"/>
    <col min="2" max="5" width="8.625" style="25" customWidth="1"/>
    <col min="6" max="6" width="8.75390625" style="25" customWidth="1"/>
    <col min="7" max="7" width="26.75390625" style="25" customWidth="1"/>
    <col min="8" max="12" width="10.625" style="25" customWidth="1"/>
    <col min="13" max="13" width="9.125" style="28" customWidth="1"/>
    <col min="14" max="14" width="3.25390625" style="28" customWidth="1"/>
    <col min="15" max="241" width="9.125" style="28" customWidth="1"/>
    <col min="242" max="16384" width="9.125" style="28" customWidth="1"/>
  </cols>
  <sheetData>
    <row r="1" spans="1:12" ht="14.2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5.5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4.25" customHeight="1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8.75" customHeight="1">
      <c r="A4" s="31" t="s">
        <v>3</v>
      </c>
      <c r="B4" s="31" t="s">
        <v>4</v>
      </c>
      <c r="C4" s="31" t="s">
        <v>5</v>
      </c>
      <c r="D4" s="31" t="s">
        <v>6</v>
      </c>
      <c r="E4" s="31" t="s">
        <v>7</v>
      </c>
      <c r="F4" s="31" t="s">
        <v>8</v>
      </c>
      <c r="G4" s="31" t="s">
        <v>3</v>
      </c>
      <c r="H4" s="31" t="s">
        <v>4</v>
      </c>
      <c r="I4" s="31" t="s">
        <v>5</v>
      </c>
      <c r="J4" s="31" t="s">
        <v>6</v>
      </c>
      <c r="K4" s="31" t="s">
        <v>7</v>
      </c>
      <c r="L4" s="31" t="s">
        <v>8</v>
      </c>
    </row>
    <row r="5" spans="1:13" s="53" customFormat="1" ht="18.75" customHeight="1">
      <c r="A5" s="32" t="s">
        <v>9</v>
      </c>
      <c r="B5" s="32">
        <f aca="true" t="shared" si="0" ref="B5:F5">B6+B32</f>
        <v>641500</v>
      </c>
      <c r="C5" s="32">
        <f t="shared" si="0"/>
        <v>691400</v>
      </c>
      <c r="D5" s="32">
        <f t="shared" si="0"/>
        <v>785485</v>
      </c>
      <c r="E5" s="32">
        <f t="shared" si="0"/>
        <v>785838</v>
      </c>
      <c r="F5" s="32">
        <f t="shared" si="0"/>
        <v>785837</v>
      </c>
      <c r="G5" s="32"/>
      <c r="H5" s="32">
        <f aca="true" t="shared" si="1" ref="H5:L5">H6+H32</f>
        <v>641500</v>
      </c>
      <c r="I5" s="32">
        <f t="shared" si="1"/>
        <v>691400</v>
      </c>
      <c r="J5" s="32">
        <f t="shared" si="1"/>
        <v>785485</v>
      </c>
      <c r="K5" s="32">
        <f t="shared" si="1"/>
        <v>785838</v>
      </c>
      <c r="L5" s="32">
        <f t="shared" si="1"/>
        <v>785837</v>
      </c>
      <c r="M5" s="53">
        <f>+D5-J5</f>
        <v>0</v>
      </c>
    </row>
    <row r="6" spans="1:12" s="53" customFormat="1" ht="18.75" customHeight="1">
      <c r="A6" s="32" t="s">
        <v>10</v>
      </c>
      <c r="B6" s="32">
        <f aca="true" t="shared" si="2" ref="B6:F6">B7+B23</f>
        <v>187200</v>
      </c>
      <c r="C6" s="32">
        <f t="shared" si="2"/>
        <v>187200</v>
      </c>
      <c r="D6" s="32">
        <f t="shared" si="2"/>
        <v>187200</v>
      </c>
      <c r="E6" s="32">
        <f t="shared" si="2"/>
        <v>187553</v>
      </c>
      <c r="F6" s="32">
        <f t="shared" si="2"/>
        <v>187553</v>
      </c>
      <c r="G6" s="32" t="s">
        <v>11</v>
      </c>
      <c r="H6" s="32">
        <f aca="true" t="shared" si="3" ref="H6:L6">SUM(H7:H31)</f>
        <v>610000</v>
      </c>
      <c r="I6" s="32">
        <f t="shared" si="3"/>
        <v>601200</v>
      </c>
      <c r="J6" s="32">
        <f t="shared" si="3"/>
        <v>672573</v>
      </c>
      <c r="K6" s="32">
        <f t="shared" si="3"/>
        <v>619937</v>
      </c>
      <c r="L6" s="32">
        <f t="shared" si="3"/>
        <v>619937</v>
      </c>
    </row>
    <row r="7" spans="1:12" ht="16.5" customHeight="1">
      <c r="A7" s="50" t="s">
        <v>12</v>
      </c>
      <c r="B7" s="35">
        <v>125200</v>
      </c>
      <c r="C7" s="35">
        <v>125200</v>
      </c>
      <c r="D7" s="35">
        <v>125200</v>
      </c>
      <c r="E7" s="35">
        <v>125250</v>
      </c>
      <c r="F7" s="35">
        <v>125250</v>
      </c>
      <c r="G7" s="50" t="s">
        <v>13</v>
      </c>
      <c r="H7" s="35">
        <v>54322</v>
      </c>
      <c r="I7" s="35">
        <v>55826</v>
      </c>
      <c r="J7" s="35">
        <v>65313</v>
      </c>
      <c r="K7" s="35">
        <v>64473</v>
      </c>
      <c r="L7" s="35">
        <v>64473</v>
      </c>
    </row>
    <row r="8" spans="1:12" ht="16.5" customHeight="1">
      <c r="A8" s="50" t="s">
        <v>14</v>
      </c>
      <c r="B8" s="35">
        <v>59524</v>
      </c>
      <c r="C8" s="35">
        <v>59524</v>
      </c>
      <c r="D8" s="35">
        <v>59524</v>
      </c>
      <c r="E8" s="35">
        <v>70013</v>
      </c>
      <c r="F8" s="35">
        <v>70013</v>
      </c>
      <c r="G8" s="50" t="s">
        <v>15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</row>
    <row r="9" spans="1:12" ht="16.5" customHeight="1">
      <c r="A9" s="50" t="s">
        <v>16</v>
      </c>
      <c r="B9" s="35">
        <v>15580</v>
      </c>
      <c r="C9" s="35">
        <v>15580</v>
      </c>
      <c r="D9" s="35">
        <v>15580</v>
      </c>
      <c r="E9" s="35">
        <v>15477</v>
      </c>
      <c r="F9" s="35">
        <v>15477</v>
      </c>
      <c r="G9" s="50" t="s">
        <v>17</v>
      </c>
      <c r="H9" s="35">
        <v>363</v>
      </c>
      <c r="I9" s="35">
        <v>363</v>
      </c>
      <c r="J9" s="35">
        <v>260</v>
      </c>
      <c r="K9" s="35">
        <v>260</v>
      </c>
      <c r="L9" s="35">
        <v>260</v>
      </c>
    </row>
    <row r="10" spans="1:12" ht="16.5" customHeight="1">
      <c r="A10" s="50" t="s">
        <v>18</v>
      </c>
      <c r="B10" s="35">
        <v>6033</v>
      </c>
      <c r="C10" s="35">
        <v>6033</v>
      </c>
      <c r="D10" s="35">
        <v>6033</v>
      </c>
      <c r="E10" s="35">
        <v>6024</v>
      </c>
      <c r="F10" s="35">
        <v>6024</v>
      </c>
      <c r="G10" s="50" t="s">
        <v>19</v>
      </c>
      <c r="H10" s="35">
        <v>19472</v>
      </c>
      <c r="I10" s="35">
        <v>20592</v>
      </c>
      <c r="J10" s="35">
        <v>21118</v>
      </c>
      <c r="K10" s="35">
        <v>21118</v>
      </c>
      <c r="L10" s="35">
        <v>21118</v>
      </c>
    </row>
    <row r="11" spans="1:12" ht="16.5" customHeight="1">
      <c r="A11" s="50" t="s">
        <v>20</v>
      </c>
      <c r="B11" s="35">
        <v>2710</v>
      </c>
      <c r="C11" s="35">
        <v>2710</v>
      </c>
      <c r="D11" s="35">
        <v>2710</v>
      </c>
      <c r="E11" s="35">
        <v>2260</v>
      </c>
      <c r="F11" s="35">
        <v>2260</v>
      </c>
      <c r="G11" s="50" t="s">
        <v>21</v>
      </c>
      <c r="H11" s="35">
        <v>137532</v>
      </c>
      <c r="I11" s="35">
        <v>132296</v>
      </c>
      <c r="J11" s="35">
        <v>143846</v>
      </c>
      <c r="K11" s="35">
        <v>142631</v>
      </c>
      <c r="L11" s="35">
        <v>142631</v>
      </c>
    </row>
    <row r="12" spans="1:12" ht="16.5" customHeight="1">
      <c r="A12" s="50" t="s">
        <v>22</v>
      </c>
      <c r="B12" s="35">
        <v>6419</v>
      </c>
      <c r="C12" s="35">
        <v>6419</v>
      </c>
      <c r="D12" s="35">
        <v>6419</v>
      </c>
      <c r="E12" s="35">
        <v>7641</v>
      </c>
      <c r="F12" s="35">
        <v>7641</v>
      </c>
      <c r="G12" s="50" t="s">
        <v>23</v>
      </c>
      <c r="H12" s="35">
        <v>8166</v>
      </c>
      <c r="I12" s="35">
        <v>8166</v>
      </c>
      <c r="J12" s="35">
        <v>7975</v>
      </c>
      <c r="K12" s="35">
        <v>7886</v>
      </c>
      <c r="L12" s="35">
        <v>7886</v>
      </c>
    </row>
    <row r="13" spans="1:12" ht="16.5" customHeight="1">
      <c r="A13" s="50" t="s">
        <v>24</v>
      </c>
      <c r="B13" s="35">
        <v>3798</v>
      </c>
      <c r="C13" s="35">
        <v>3798</v>
      </c>
      <c r="D13" s="35">
        <v>3798</v>
      </c>
      <c r="E13" s="35">
        <v>3854</v>
      </c>
      <c r="F13" s="35">
        <v>3854</v>
      </c>
      <c r="G13" s="50" t="s">
        <v>25</v>
      </c>
      <c r="H13" s="35">
        <v>5381</v>
      </c>
      <c r="I13" s="35">
        <v>5381</v>
      </c>
      <c r="J13" s="35">
        <v>7094</v>
      </c>
      <c r="K13" s="35">
        <v>6779</v>
      </c>
      <c r="L13" s="35">
        <v>6779</v>
      </c>
    </row>
    <row r="14" spans="1:12" ht="16.5" customHeight="1">
      <c r="A14" s="50" t="s">
        <v>26</v>
      </c>
      <c r="B14" s="35">
        <v>1729</v>
      </c>
      <c r="C14" s="35">
        <v>1729</v>
      </c>
      <c r="D14" s="35">
        <v>1729</v>
      </c>
      <c r="E14" s="35">
        <v>2144</v>
      </c>
      <c r="F14" s="35">
        <v>2144</v>
      </c>
      <c r="G14" s="50" t="s">
        <v>27</v>
      </c>
      <c r="H14" s="35">
        <v>89571</v>
      </c>
      <c r="I14" s="35">
        <v>88472</v>
      </c>
      <c r="J14" s="35">
        <v>102412</v>
      </c>
      <c r="K14" s="35">
        <v>100639</v>
      </c>
      <c r="L14" s="35">
        <v>100639</v>
      </c>
    </row>
    <row r="15" spans="1:12" ht="16.5" customHeight="1">
      <c r="A15" s="50" t="s">
        <v>28</v>
      </c>
      <c r="B15" s="35">
        <v>5036</v>
      </c>
      <c r="C15" s="35">
        <v>5036</v>
      </c>
      <c r="D15" s="35">
        <v>5036</v>
      </c>
      <c r="E15" s="35">
        <v>5491</v>
      </c>
      <c r="F15" s="35">
        <v>5491</v>
      </c>
      <c r="G15" s="50" t="s">
        <v>29</v>
      </c>
      <c r="H15" s="35">
        <v>51105</v>
      </c>
      <c r="I15" s="35">
        <v>49509</v>
      </c>
      <c r="J15" s="35">
        <v>50270</v>
      </c>
      <c r="K15" s="35">
        <v>48643</v>
      </c>
      <c r="L15" s="35">
        <v>48643</v>
      </c>
    </row>
    <row r="16" spans="1:12" ht="16.5" customHeight="1">
      <c r="A16" s="50" t="s">
        <v>30</v>
      </c>
      <c r="B16" s="35">
        <v>5440</v>
      </c>
      <c r="C16" s="35">
        <v>5440</v>
      </c>
      <c r="D16" s="35">
        <v>5440</v>
      </c>
      <c r="E16" s="35">
        <v>1106</v>
      </c>
      <c r="F16" s="35">
        <v>1106</v>
      </c>
      <c r="G16" s="50" t="s">
        <v>31</v>
      </c>
      <c r="H16" s="35">
        <v>5861</v>
      </c>
      <c r="I16" s="35">
        <v>5502</v>
      </c>
      <c r="J16" s="35">
        <v>16581</v>
      </c>
      <c r="K16" s="35">
        <v>11294</v>
      </c>
      <c r="L16" s="35">
        <v>11294</v>
      </c>
    </row>
    <row r="17" spans="1:12" ht="16.5" customHeight="1">
      <c r="A17" s="50" t="s">
        <v>32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50" t="s">
        <v>33</v>
      </c>
      <c r="H17" s="35">
        <v>19720</v>
      </c>
      <c r="I17" s="35">
        <v>35245</v>
      </c>
      <c r="J17" s="35">
        <v>33504</v>
      </c>
      <c r="K17" s="35">
        <v>32203</v>
      </c>
      <c r="L17" s="35">
        <v>32203</v>
      </c>
    </row>
    <row r="18" spans="1:12" ht="27" customHeight="1">
      <c r="A18" s="50" t="s">
        <v>34</v>
      </c>
      <c r="B18" s="35">
        <v>4734</v>
      </c>
      <c r="C18" s="35">
        <v>4734</v>
      </c>
      <c r="D18" s="35">
        <v>4734</v>
      </c>
      <c r="E18" s="35">
        <v>1242</v>
      </c>
      <c r="F18" s="35">
        <v>1242</v>
      </c>
      <c r="G18" s="50" t="s">
        <v>35</v>
      </c>
      <c r="H18" s="35">
        <v>74378</v>
      </c>
      <c r="I18" s="35">
        <v>67338</v>
      </c>
      <c r="J18" s="35">
        <v>106752</v>
      </c>
      <c r="K18" s="35">
        <v>87201</v>
      </c>
      <c r="L18" s="35">
        <v>87201</v>
      </c>
    </row>
    <row r="19" spans="1:12" ht="16.5" customHeight="1">
      <c r="A19" s="50" t="s">
        <v>36</v>
      </c>
      <c r="B19" s="35">
        <v>13920</v>
      </c>
      <c r="C19" s="35">
        <v>13920</v>
      </c>
      <c r="D19" s="35">
        <v>13920</v>
      </c>
      <c r="E19" s="35">
        <v>9605</v>
      </c>
      <c r="F19" s="35">
        <v>9605</v>
      </c>
      <c r="G19" s="50" t="s">
        <v>37</v>
      </c>
      <c r="H19" s="35">
        <v>9083</v>
      </c>
      <c r="I19" s="35">
        <v>25949</v>
      </c>
      <c r="J19" s="35">
        <v>34018</v>
      </c>
      <c r="K19" s="35">
        <v>26487</v>
      </c>
      <c r="L19" s="35">
        <v>26487</v>
      </c>
    </row>
    <row r="20" spans="1:12" ht="16.5" customHeight="1">
      <c r="A20" s="50" t="s">
        <v>38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50" t="s">
        <v>39</v>
      </c>
      <c r="H20" s="35">
        <v>5534</v>
      </c>
      <c r="I20" s="35">
        <v>5298</v>
      </c>
      <c r="J20" s="35">
        <v>11148</v>
      </c>
      <c r="K20" s="35">
        <v>9752</v>
      </c>
      <c r="L20" s="35">
        <v>9752</v>
      </c>
    </row>
    <row r="21" spans="1:12" ht="16.5" customHeight="1">
      <c r="A21" s="50" t="s">
        <v>40</v>
      </c>
      <c r="B21" s="35">
        <v>277</v>
      </c>
      <c r="C21" s="35">
        <v>277</v>
      </c>
      <c r="D21" s="35">
        <v>277</v>
      </c>
      <c r="E21" s="35">
        <v>314</v>
      </c>
      <c r="F21" s="35">
        <v>314</v>
      </c>
      <c r="G21" s="50" t="s">
        <v>41</v>
      </c>
      <c r="H21" s="35">
        <v>531</v>
      </c>
      <c r="I21" s="35">
        <v>-549</v>
      </c>
      <c r="J21" s="35">
        <v>2984</v>
      </c>
      <c r="K21" s="35">
        <v>1767</v>
      </c>
      <c r="L21" s="35">
        <v>1767</v>
      </c>
    </row>
    <row r="22" spans="1:12" ht="16.5" customHeight="1">
      <c r="A22" s="50" t="s">
        <v>42</v>
      </c>
      <c r="B22" s="35">
        <v>0</v>
      </c>
      <c r="C22" s="35">
        <v>0</v>
      </c>
      <c r="D22" s="35">
        <v>0</v>
      </c>
      <c r="E22" s="35">
        <v>79</v>
      </c>
      <c r="F22" s="35">
        <v>79</v>
      </c>
      <c r="G22" s="50" t="s">
        <v>43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</row>
    <row r="23" spans="1:12" ht="16.5" customHeight="1">
      <c r="A23" s="50" t="s">
        <v>44</v>
      </c>
      <c r="B23" s="35">
        <v>62000</v>
      </c>
      <c r="C23" s="35">
        <v>62000</v>
      </c>
      <c r="D23" s="35">
        <v>62000</v>
      </c>
      <c r="E23" s="35">
        <v>62303</v>
      </c>
      <c r="F23" s="35">
        <v>62303</v>
      </c>
      <c r="G23" s="50" t="s">
        <v>45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</row>
    <row r="24" spans="1:12" ht="16.5" customHeight="1">
      <c r="A24" s="50" t="s">
        <v>46</v>
      </c>
      <c r="B24" s="35">
        <v>5210</v>
      </c>
      <c r="C24" s="35">
        <v>5210</v>
      </c>
      <c r="D24" s="35">
        <v>5210</v>
      </c>
      <c r="E24" s="35">
        <v>5846</v>
      </c>
      <c r="F24" s="35">
        <v>5846</v>
      </c>
      <c r="G24" s="50" t="s">
        <v>47</v>
      </c>
      <c r="H24" s="35">
        <v>5532</v>
      </c>
      <c r="I24" s="35">
        <v>4693</v>
      </c>
      <c r="J24" s="35">
        <v>5067</v>
      </c>
      <c r="K24" s="35">
        <v>4629</v>
      </c>
      <c r="L24" s="35">
        <v>4629</v>
      </c>
    </row>
    <row r="25" spans="1:12" ht="16.5" customHeight="1">
      <c r="A25" s="50" t="s">
        <v>48</v>
      </c>
      <c r="B25" s="35">
        <v>7805</v>
      </c>
      <c r="C25" s="35">
        <v>7805</v>
      </c>
      <c r="D25" s="35">
        <v>7805</v>
      </c>
      <c r="E25" s="35">
        <v>7263</v>
      </c>
      <c r="F25" s="35">
        <v>7263</v>
      </c>
      <c r="G25" s="50" t="s">
        <v>49</v>
      </c>
      <c r="H25" s="35">
        <v>25851</v>
      </c>
      <c r="I25" s="35">
        <v>17870</v>
      </c>
      <c r="J25" s="35">
        <v>39685</v>
      </c>
      <c r="K25" s="35">
        <v>34952</v>
      </c>
      <c r="L25" s="35">
        <v>34952</v>
      </c>
    </row>
    <row r="26" spans="1:12" ht="16.5" customHeight="1">
      <c r="A26" s="50" t="s">
        <v>50</v>
      </c>
      <c r="B26" s="35">
        <v>4316</v>
      </c>
      <c r="C26" s="35">
        <v>4316</v>
      </c>
      <c r="D26" s="35">
        <v>4316</v>
      </c>
      <c r="E26" s="35">
        <v>4526</v>
      </c>
      <c r="F26" s="35">
        <v>4526</v>
      </c>
      <c r="G26" s="50" t="s">
        <v>51</v>
      </c>
      <c r="H26" s="35">
        <v>180</v>
      </c>
      <c r="I26" s="35">
        <v>105</v>
      </c>
      <c r="J26" s="35">
        <v>180</v>
      </c>
      <c r="K26" s="35">
        <v>180</v>
      </c>
      <c r="L26" s="35">
        <v>180</v>
      </c>
    </row>
    <row r="27" spans="1:12" ht="16.5" customHeight="1">
      <c r="A27" s="50" t="s">
        <v>52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50" t="s">
        <v>53</v>
      </c>
      <c r="H27" s="35">
        <v>6974</v>
      </c>
      <c r="I27" s="35">
        <v>6126</v>
      </c>
      <c r="J27" s="35">
        <v>5615</v>
      </c>
      <c r="K27" s="35">
        <v>4977</v>
      </c>
      <c r="L27" s="35">
        <v>4977</v>
      </c>
    </row>
    <row r="28" spans="1:12" ht="16.5" customHeight="1">
      <c r="A28" s="50" t="s">
        <v>54</v>
      </c>
      <c r="B28" s="35">
        <v>43998</v>
      </c>
      <c r="C28" s="35">
        <v>43998</v>
      </c>
      <c r="D28" s="35">
        <v>43998</v>
      </c>
      <c r="E28" s="35">
        <v>43442</v>
      </c>
      <c r="F28" s="35">
        <v>43442</v>
      </c>
      <c r="G28" s="50" t="s">
        <v>55</v>
      </c>
      <c r="H28" s="35">
        <v>7000</v>
      </c>
      <c r="I28" s="35">
        <v>7000</v>
      </c>
      <c r="J28" s="35">
        <v>0</v>
      </c>
      <c r="K28" s="35">
        <v>0</v>
      </c>
      <c r="L28" s="35">
        <v>0</v>
      </c>
    </row>
    <row r="29" spans="1:12" ht="16.5" customHeight="1">
      <c r="A29" s="50" t="s">
        <v>56</v>
      </c>
      <c r="B29" s="35">
        <v>671</v>
      </c>
      <c r="C29" s="35">
        <v>671</v>
      </c>
      <c r="D29" s="35">
        <v>671</v>
      </c>
      <c r="E29" s="35">
        <v>1226</v>
      </c>
      <c r="F29" s="35">
        <v>1226</v>
      </c>
      <c r="G29" s="50" t="s">
        <v>57</v>
      </c>
      <c r="H29" s="35">
        <v>70044</v>
      </c>
      <c r="I29" s="35">
        <v>52618</v>
      </c>
      <c r="J29" s="35">
        <f>1+4684</f>
        <v>4685</v>
      </c>
      <c r="K29" s="35">
        <v>0</v>
      </c>
      <c r="L29" s="35">
        <v>0</v>
      </c>
    </row>
    <row r="30" spans="1:12" ht="16.5" customHeight="1">
      <c r="A30" s="92"/>
      <c r="B30" s="35"/>
      <c r="C30" s="35"/>
      <c r="D30" s="35"/>
      <c r="E30" s="35"/>
      <c r="F30" s="35"/>
      <c r="G30" s="50" t="s">
        <v>58</v>
      </c>
      <c r="H30" s="35">
        <v>13400</v>
      </c>
      <c r="I30" s="35">
        <v>13400</v>
      </c>
      <c r="J30" s="35">
        <v>14062</v>
      </c>
      <c r="K30" s="35">
        <v>14062</v>
      </c>
      <c r="L30" s="35">
        <v>14062</v>
      </c>
    </row>
    <row r="31" spans="1:12" ht="16.5" customHeight="1">
      <c r="A31" s="31"/>
      <c r="B31" s="35"/>
      <c r="C31" s="35"/>
      <c r="D31" s="35"/>
      <c r="E31" s="35"/>
      <c r="F31" s="35"/>
      <c r="G31" s="34" t="s">
        <v>59</v>
      </c>
      <c r="H31" s="35">
        <v>0</v>
      </c>
      <c r="I31" s="35">
        <v>0</v>
      </c>
      <c r="J31" s="35">
        <v>4</v>
      </c>
      <c r="K31" s="35">
        <v>4</v>
      </c>
      <c r="L31" s="35">
        <v>4</v>
      </c>
    </row>
    <row r="32" spans="1:12" s="53" customFormat="1" ht="16.5" customHeight="1">
      <c r="A32" s="58" t="s">
        <v>60</v>
      </c>
      <c r="B32" s="59">
        <f aca="true" t="shared" si="4" ref="B32:F32">SUM(B33:B37)</f>
        <v>454300</v>
      </c>
      <c r="C32" s="59">
        <f t="shared" si="4"/>
        <v>504200</v>
      </c>
      <c r="D32" s="59">
        <f t="shared" si="4"/>
        <v>598285</v>
      </c>
      <c r="E32" s="59">
        <f t="shared" si="4"/>
        <v>598285</v>
      </c>
      <c r="F32" s="59">
        <f t="shared" si="4"/>
        <v>598284</v>
      </c>
      <c r="G32" s="58" t="s">
        <v>60</v>
      </c>
      <c r="H32" s="59">
        <f aca="true" t="shared" si="5" ref="H32:L32">SUM(H33:H37)</f>
        <v>31500</v>
      </c>
      <c r="I32" s="59">
        <f t="shared" si="5"/>
        <v>90200</v>
      </c>
      <c r="J32" s="59">
        <f t="shared" si="5"/>
        <v>112912</v>
      </c>
      <c r="K32" s="59">
        <f t="shared" si="5"/>
        <v>165901</v>
      </c>
      <c r="L32" s="59">
        <f t="shared" si="5"/>
        <v>165900</v>
      </c>
    </row>
    <row r="33" spans="1:12" ht="16.5" customHeight="1">
      <c r="A33" s="60" t="s">
        <v>61</v>
      </c>
      <c r="B33" s="35">
        <v>204482</v>
      </c>
      <c r="C33" s="35">
        <v>204482</v>
      </c>
      <c r="D33" s="35">
        <v>298204</v>
      </c>
      <c r="E33" s="35">
        <v>298204</v>
      </c>
      <c r="F33" s="35">
        <v>298203</v>
      </c>
      <c r="G33" s="34" t="s">
        <v>62</v>
      </c>
      <c r="H33" s="35">
        <v>31500</v>
      </c>
      <c r="I33" s="35">
        <v>26900</v>
      </c>
      <c r="J33" s="35">
        <f>-347+27811</f>
        <v>27464</v>
      </c>
      <c r="K33" s="35">
        <v>27811</v>
      </c>
      <c r="L33" s="35">
        <v>27817</v>
      </c>
    </row>
    <row r="34" spans="1:12" ht="16.5" customHeight="1">
      <c r="A34" s="61" t="s">
        <v>63</v>
      </c>
      <c r="B34" s="35">
        <v>15800</v>
      </c>
      <c r="C34" s="35">
        <v>32400</v>
      </c>
      <c r="D34" s="35">
        <v>32400</v>
      </c>
      <c r="E34" s="35">
        <v>32400</v>
      </c>
      <c r="F34" s="35">
        <v>32400</v>
      </c>
      <c r="G34" s="34" t="s">
        <v>64</v>
      </c>
      <c r="H34" s="35"/>
      <c r="I34" s="35">
        <v>63300</v>
      </c>
      <c r="J34" s="35">
        <v>64448</v>
      </c>
      <c r="K34" s="35">
        <v>64448</v>
      </c>
      <c r="L34" s="35">
        <v>64448</v>
      </c>
    </row>
    <row r="35" spans="1:12" ht="16.5" customHeight="1">
      <c r="A35" s="61" t="s">
        <v>65</v>
      </c>
      <c r="B35" s="35">
        <v>185488</v>
      </c>
      <c r="C35" s="35">
        <v>127488</v>
      </c>
      <c r="D35" s="35">
        <v>127488</v>
      </c>
      <c r="E35" s="35">
        <v>127488</v>
      </c>
      <c r="F35" s="35">
        <v>127488</v>
      </c>
      <c r="G35" s="34" t="s">
        <v>66</v>
      </c>
      <c r="H35" s="35"/>
      <c r="I35" s="35"/>
      <c r="J35" s="35">
        <v>21000</v>
      </c>
      <c r="K35" s="35">
        <v>21000</v>
      </c>
      <c r="L35" s="35">
        <v>21000</v>
      </c>
    </row>
    <row r="36" spans="1:12" ht="16.5" customHeight="1">
      <c r="A36" s="61" t="s">
        <v>67</v>
      </c>
      <c r="B36" s="35"/>
      <c r="C36" s="35">
        <v>91300</v>
      </c>
      <c r="D36" s="35">
        <v>91340</v>
      </c>
      <c r="E36" s="35">
        <v>91340</v>
      </c>
      <c r="F36" s="35">
        <v>91340</v>
      </c>
      <c r="G36" s="34" t="s">
        <v>68</v>
      </c>
      <c r="H36" s="35"/>
      <c r="I36" s="35"/>
      <c r="J36" s="35"/>
      <c r="K36" s="35"/>
      <c r="L36" s="35"/>
    </row>
    <row r="37" spans="1:12" ht="16.5" customHeight="1">
      <c r="A37" s="61" t="s">
        <v>69</v>
      </c>
      <c r="B37" s="35">
        <v>48530</v>
      </c>
      <c r="C37" s="35">
        <v>48530</v>
      </c>
      <c r="D37" s="35">
        <v>48853</v>
      </c>
      <c r="E37" s="35">
        <v>48853</v>
      </c>
      <c r="F37" s="35">
        <v>48853</v>
      </c>
      <c r="G37" s="34" t="s">
        <v>70</v>
      </c>
      <c r="H37" s="35"/>
      <c r="I37" s="35"/>
      <c r="J37" s="35"/>
      <c r="K37" s="35">
        <v>52642</v>
      </c>
      <c r="L37" s="35">
        <v>52635</v>
      </c>
    </row>
    <row r="38" ht="18.75" customHeight="1">
      <c r="A38" s="43" t="s">
        <v>71</v>
      </c>
    </row>
    <row r="39" ht="14.25">
      <c r="A39" s="37"/>
    </row>
  </sheetData>
  <sheetProtection/>
  <mergeCells count="2">
    <mergeCell ref="A2:L2"/>
    <mergeCell ref="A3:L3"/>
  </mergeCells>
  <printOptions horizontalCentered="1"/>
  <pageMargins left="0.2" right="0.2" top="0.21" bottom="0.21" header="0" footer="0"/>
  <pageSetup blackAndWhite="1"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workbookViewId="0" topLeftCell="A1">
      <selection activeCell="B35" sqref="B35"/>
    </sheetView>
  </sheetViews>
  <sheetFormatPr defaultColWidth="9.125" defaultRowHeight="14.25"/>
  <cols>
    <col min="1" max="1" width="23.50390625" style="25" customWidth="1"/>
    <col min="2" max="6" width="8.75390625" style="25" customWidth="1"/>
    <col min="7" max="7" width="30.75390625" style="25" customWidth="1"/>
    <col min="8" max="12" width="9.50390625" style="25" customWidth="1"/>
    <col min="13" max="256" width="9.125" style="28" customWidth="1"/>
  </cols>
  <sheetData>
    <row r="1" ht="14.25">
      <c r="A1" s="25" t="s">
        <v>684</v>
      </c>
    </row>
    <row r="2" spans="1:12" s="26" customFormat="1" ht="33.75" customHeight="1">
      <c r="A2" s="30" t="s">
        <v>685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26" customFormat="1" ht="16.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s="26" customFormat="1" ht="16.5" customHeight="1">
      <c r="A4" s="31" t="s">
        <v>3</v>
      </c>
      <c r="B4" s="31" t="s">
        <v>4</v>
      </c>
      <c r="C4" s="31" t="s">
        <v>5</v>
      </c>
      <c r="D4" s="31" t="s">
        <v>6</v>
      </c>
      <c r="E4" s="31" t="s">
        <v>7</v>
      </c>
      <c r="F4" s="31" t="s">
        <v>8</v>
      </c>
      <c r="G4" s="31" t="s">
        <v>3</v>
      </c>
      <c r="H4" s="31" t="s">
        <v>4</v>
      </c>
      <c r="I4" s="31" t="s">
        <v>5</v>
      </c>
      <c r="J4" s="31" t="s">
        <v>6</v>
      </c>
      <c r="K4" s="31" t="s">
        <v>7</v>
      </c>
      <c r="L4" s="31" t="s">
        <v>8</v>
      </c>
    </row>
    <row r="5" spans="1:12" s="27" customFormat="1" ht="16.5" customHeight="1">
      <c r="A5" s="32" t="s">
        <v>9</v>
      </c>
      <c r="B5" s="33">
        <f>B6+B12</f>
        <v>11672</v>
      </c>
      <c r="C5" s="33">
        <f>C6+C12</f>
        <v>11672</v>
      </c>
      <c r="D5" s="33">
        <f>D6+D12</f>
        <v>11672</v>
      </c>
      <c r="E5" s="33">
        <f aca="true" t="shared" si="0" ref="E5:L5">E6+E12</f>
        <v>11684</v>
      </c>
      <c r="F5" s="33">
        <f t="shared" si="0"/>
        <v>11684</v>
      </c>
      <c r="G5" s="32" t="s">
        <v>9</v>
      </c>
      <c r="H5" s="33">
        <f t="shared" si="0"/>
        <v>11672</v>
      </c>
      <c r="I5" s="33">
        <f t="shared" si="0"/>
        <v>11672</v>
      </c>
      <c r="J5" s="33">
        <f t="shared" si="0"/>
        <v>11672</v>
      </c>
      <c r="K5" s="33">
        <f t="shared" si="0"/>
        <v>11684</v>
      </c>
      <c r="L5" s="33">
        <f t="shared" si="0"/>
        <v>11684</v>
      </c>
    </row>
    <row r="6" spans="1:12" s="27" customFormat="1" ht="16.5" customHeight="1">
      <c r="A6" s="32" t="s">
        <v>10</v>
      </c>
      <c r="B6" s="33">
        <f>SUM(B7:B11)</f>
        <v>10620</v>
      </c>
      <c r="C6" s="33">
        <f>SUM(C7:C11)</f>
        <v>10620</v>
      </c>
      <c r="D6" s="33">
        <f>SUM(D7:D11)</f>
        <v>10620</v>
      </c>
      <c r="E6" s="33">
        <f aca="true" t="shared" si="1" ref="E6:L6">SUM(E7:E11)</f>
        <v>10632</v>
      </c>
      <c r="F6" s="33">
        <f t="shared" si="1"/>
        <v>10632</v>
      </c>
      <c r="G6" s="32" t="s">
        <v>11</v>
      </c>
      <c r="H6" s="33">
        <f t="shared" si="1"/>
        <v>8672</v>
      </c>
      <c r="I6" s="33">
        <f t="shared" si="1"/>
        <v>8672</v>
      </c>
      <c r="J6" s="33">
        <f t="shared" si="1"/>
        <v>8672</v>
      </c>
      <c r="K6" s="33">
        <f t="shared" si="1"/>
        <v>8557</v>
      </c>
      <c r="L6" s="33">
        <f t="shared" si="1"/>
        <v>8557</v>
      </c>
    </row>
    <row r="7" spans="1:12" s="26" customFormat="1" ht="16.5" customHeight="1">
      <c r="A7" s="34" t="s">
        <v>686</v>
      </c>
      <c r="B7" s="35">
        <v>10620</v>
      </c>
      <c r="C7" s="35">
        <v>10620</v>
      </c>
      <c r="D7" s="35">
        <v>10620</v>
      </c>
      <c r="E7" s="35">
        <v>7300</v>
      </c>
      <c r="F7" s="35">
        <v>7300</v>
      </c>
      <c r="G7" s="34" t="s">
        <v>687</v>
      </c>
      <c r="H7" s="35">
        <v>1342</v>
      </c>
      <c r="I7" s="35">
        <v>1342</v>
      </c>
      <c r="J7" s="35">
        <v>1372</v>
      </c>
      <c r="K7" s="35">
        <v>1360</v>
      </c>
      <c r="L7" s="35">
        <v>1360</v>
      </c>
    </row>
    <row r="8" spans="1:12" s="26" customFormat="1" ht="16.5" customHeight="1">
      <c r="A8" s="34" t="s">
        <v>688</v>
      </c>
      <c r="B8" s="35">
        <v>0</v>
      </c>
      <c r="C8" s="35">
        <v>0</v>
      </c>
      <c r="D8" s="35">
        <v>0</v>
      </c>
      <c r="E8" s="35">
        <v>1764</v>
      </c>
      <c r="F8" s="35">
        <v>1764</v>
      </c>
      <c r="G8" s="34" t="s">
        <v>689</v>
      </c>
      <c r="H8" s="35">
        <v>5500</v>
      </c>
      <c r="I8" s="35">
        <v>5500</v>
      </c>
      <c r="J8" s="35">
        <v>5500</v>
      </c>
      <c r="K8" s="35">
        <v>5500</v>
      </c>
      <c r="L8" s="35">
        <v>5500</v>
      </c>
    </row>
    <row r="9" spans="1:12" s="26" customFormat="1" ht="16.5" customHeight="1">
      <c r="A9" s="34" t="s">
        <v>690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4" t="s">
        <v>691</v>
      </c>
      <c r="H9" s="35">
        <v>1800</v>
      </c>
      <c r="I9" s="35">
        <v>1800</v>
      </c>
      <c r="J9" s="35">
        <v>1800</v>
      </c>
      <c r="K9" s="35">
        <v>1697</v>
      </c>
      <c r="L9" s="35">
        <v>1697</v>
      </c>
    </row>
    <row r="10" spans="1:12" s="26" customFormat="1" ht="17.25" customHeight="1">
      <c r="A10" s="34" t="s">
        <v>692</v>
      </c>
      <c r="B10" s="35">
        <v>0</v>
      </c>
      <c r="C10" s="35">
        <v>0</v>
      </c>
      <c r="D10" s="35">
        <v>0</v>
      </c>
      <c r="E10" s="35">
        <v>1568</v>
      </c>
      <c r="F10" s="35">
        <v>1568</v>
      </c>
      <c r="G10" s="34" t="s">
        <v>693</v>
      </c>
      <c r="H10" s="35"/>
      <c r="I10" s="35"/>
      <c r="J10" s="35"/>
      <c r="K10" s="35"/>
      <c r="L10" s="35"/>
    </row>
    <row r="11" spans="1:12" s="26" customFormat="1" ht="16.5" customHeight="1">
      <c r="A11" s="34" t="s">
        <v>694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4" t="s">
        <v>695</v>
      </c>
      <c r="H11" s="35">
        <v>30</v>
      </c>
      <c r="I11" s="35">
        <v>30</v>
      </c>
      <c r="J11" s="35"/>
      <c r="K11" s="35">
        <v>0</v>
      </c>
      <c r="L11" s="35"/>
    </row>
    <row r="12" spans="1:12" s="27" customFormat="1" ht="16.5" customHeight="1">
      <c r="A12" s="32" t="s">
        <v>60</v>
      </c>
      <c r="B12" s="33">
        <f>SUM(B13:B15)</f>
        <v>1052</v>
      </c>
      <c r="C12" s="33">
        <f>SUM(C13:C15)</f>
        <v>1052</v>
      </c>
      <c r="D12" s="33">
        <f>SUM(D13:D15)</f>
        <v>1052</v>
      </c>
      <c r="E12" s="33">
        <f aca="true" t="shared" si="2" ref="E12:L12">SUM(E13:E15)</f>
        <v>1052</v>
      </c>
      <c r="F12" s="33">
        <f t="shared" si="2"/>
        <v>1052</v>
      </c>
      <c r="G12" s="32" t="s">
        <v>618</v>
      </c>
      <c r="H12" s="33">
        <f t="shared" si="2"/>
        <v>3000</v>
      </c>
      <c r="I12" s="33">
        <f t="shared" si="2"/>
        <v>3000</v>
      </c>
      <c r="J12" s="33">
        <f t="shared" si="2"/>
        <v>3000</v>
      </c>
      <c r="K12" s="33">
        <f t="shared" si="2"/>
        <v>3127</v>
      </c>
      <c r="L12" s="33">
        <f t="shared" si="2"/>
        <v>3127</v>
      </c>
    </row>
    <row r="13" spans="1:12" s="26" customFormat="1" ht="16.5" customHeight="1">
      <c r="A13" s="34" t="s">
        <v>696</v>
      </c>
      <c r="B13" s="35">
        <v>30</v>
      </c>
      <c r="C13" s="35">
        <v>30</v>
      </c>
      <c r="D13" s="35">
        <v>30</v>
      </c>
      <c r="E13" s="35">
        <v>30</v>
      </c>
      <c r="F13" s="35">
        <v>30</v>
      </c>
      <c r="G13" s="34" t="s">
        <v>697</v>
      </c>
      <c r="H13" s="35"/>
      <c r="I13" s="35"/>
      <c r="J13" s="35"/>
      <c r="K13" s="35"/>
      <c r="L13" s="35"/>
    </row>
    <row r="14" spans="1:12" s="26" customFormat="1" ht="16.5" customHeight="1">
      <c r="A14" s="34" t="s">
        <v>698</v>
      </c>
      <c r="B14" s="35">
        <v>1022</v>
      </c>
      <c r="C14" s="35">
        <v>1022</v>
      </c>
      <c r="D14" s="35">
        <v>1022</v>
      </c>
      <c r="E14" s="35">
        <v>1022</v>
      </c>
      <c r="F14" s="35">
        <v>1022</v>
      </c>
      <c r="G14" s="34" t="s">
        <v>620</v>
      </c>
      <c r="H14" s="35">
        <v>3000</v>
      </c>
      <c r="I14" s="35">
        <v>3000</v>
      </c>
      <c r="J14" s="35">
        <v>3000</v>
      </c>
      <c r="K14" s="35">
        <v>3000</v>
      </c>
      <c r="L14" s="35">
        <v>3000</v>
      </c>
    </row>
    <row r="15" spans="1:12" s="26" customFormat="1" ht="16.5" customHeight="1">
      <c r="A15" s="34"/>
      <c r="B15" s="35"/>
      <c r="C15" s="35"/>
      <c r="D15" s="35"/>
      <c r="E15" s="35"/>
      <c r="F15" s="35">
        <v>0</v>
      </c>
      <c r="G15" s="34" t="s">
        <v>699</v>
      </c>
      <c r="H15" s="35"/>
      <c r="I15" s="35"/>
      <c r="J15" s="35"/>
      <c r="K15" s="35">
        <v>127</v>
      </c>
      <c r="L15" s="35">
        <v>127</v>
      </c>
    </row>
    <row r="16" ht="18" customHeight="1">
      <c r="A16" s="43" t="s">
        <v>700</v>
      </c>
    </row>
    <row r="17" ht="14.25">
      <c r="A17" s="37"/>
    </row>
  </sheetData>
  <sheetProtection/>
  <mergeCells count="2">
    <mergeCell ref="A2:L2"/>
    <mergeCell ref="A3:L3"/>
  </mergeCells>
  <printOptions horizontalCentered="1"/>
  <pageMargins left="0.2" right="0.2" top="0.41" bottom="0.41" header="0" footer="0"/>
  <pageSetup blackAndWhite="1" fitToHeight="1" fitToWidth="1" horizontalDpi="600" verticalDpi="600" orientation="landscape" paperSize="9" scale="9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2"/>
  <sheetViews>
    <sheetView zoomScaleSheetLayoutView="100" workbookViewId="0" topLeftCell="A1">
      <selection activeCell="B35" sqref="B35"/>
    </sheetView>
  </sheetViews>
  <sheetFormatPr defaultColWidth="9.125" defaultRowHeight="14.25"/>
  <cols>
    <col min="1" max="1" width="54.75390625" style="38" customWidth="1"/>
    <col min="2" max="2" width="23.375" style="38" customWidth="1"/>
    <col min="3" max="16384" width="9.125" style="38" customWidth="1"/>
  </cols>
  <sheetData>
    <row r="1" s="38" customFormat="1" ht="18" customHeight="1">
      <c r="A1" s="38" t="s">
        <v>701</v>
      </c>
    </row>
    <row r="2" spans="1:2" s="38" customFormat="1" ht="33" customHeight="1">
      <c r="A2" s="39" t="s">
        <v>702</v>
      </c>
      <c r="B2" s="39"/>
    </row>
    <row r="3" spans="1:2" s="38" customFormat="1" ht="15" customHeight="1">
      <c r="A3" s="40" t="s">
        <v>2</v>
      </c>
      <c r="B3" s="40"/>
    </row>
    <row r="4" spans="1:2" s="38" customFormat="1" ht="19.5" customHeight="1">
      <c r="A4" s="41" t="s">
        <v>3</v>
      </c>
      <c r="B4" s="41" t="s">
        <v>8</v>
      </c>
    </row>
    <row r="5" spans="1:2" s="38" customFormat="1" ht="17.25" customHeight="1">
      <c r="A5" s="41" t="s">
        <v>703</v>
      </c>
      <c r="B5" s="35">
        <v>8557</v>
      </c>
    </row>
    <row r="6" spans="1:2" s="38" customFormat="1" ht="17.25" customHeight="1">
      <c r="A6" s="42" t="s">
        <v>704</v>
      </c>
      <c r="B6" s="35">
        <v>1360</v>
      </c>
    </row>
    <row r="7" spans="1:2" s="38" customFormat="1" ht="17.25" customHeight="1">
      <c r="A7" s="42" t="s">
        <v>705</v>
      </c>
      <c r="B7" s="35">
        <v>18</v>
      </c>
    </row>
    <row r="8" spans="1:2" s="38" customFormat="1" ht="17.25" customHeight="1">
      <c r="A8" s="42" t="s">
        <v>706</v>
      </c>
      <c r="B8" s="35">
        <v>1342</v>
      </c>
    </row>
    <row r="9" spans="1:2" s="38" customFormat="1" ht="17.25" customHeight="1">
      <c r="A9" s="42" t="s">
        <v>707</v>
      </c>
      <c r="B9" s="35">
        <v>5500</v>
      </c>
    </row>
    <row r="10" spans="1:2" s="38" customFormat="1" ht="17.25" customHeight="1">
      <c r="A10" s="42" t="s">
        <v>708</v>
      </c>
      <c r="B10" s="35">
        <v>5500</v>
      </c>
    </row>
    <row r="11" spans="1:2" s="38" customFormat="1" ht="17.25" customHeight="1">
      <c r="A11" s="42" t="s">
        <v>709</v>
      </c>
      <c r="B11" s="35">
        <v>1697</v>
      </c>
    </row>
    <row r="12" spans="1:2" s="38" customFormat="1" ht="17.25" customHeight="1">
      <c r="A12" s="42" t="s">
        <v>710</v>
      </c>
      <c r="B12" s="35">
        <v>1697</v>
      </c>
    </row>
  </sheetData>
  <sheetProtection/>
  <mergeCells count="2">
    <mergeCell ref="A2:B2"/>
    <mergeCell ref="A3:B3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7"/>
  <sheetViews>
    <sheetView zoomScaleSheetLayoutView="100" workbookViewId="0" topLeftCell="A1">
      <selection activeCell="G27" sqref="G27"/>
    </sheetView>
  </sheetViews>
  <sheetFormatPr defaultColWidth="9.125" defaultRowHeight="14.25"/>
  <cols>
    <col min="1" max="1" width="30.25390625" style="25" customWidth="1"/>
    <col min="2" max="5" width="8.75390625" style="25" customWidth="1"/>
    <col min="6" max="6" width="27.375" style="25" customWidth="1"/>
    <col min="7" max="10" width="12.00390625" style="25" customWidth="1"/>
    <col min="11" max="253" width="9.125" style="25" customWidth="1"/>
    <col min="254" max="16384" width="9.125" style="28" customWidth="1"/>
  </cols>
  <sheetData>
    <row r="1" spans="1:256" s="25" customFormat="1" ht="18" customHeight="1">
      <c r="A1" s="29" t="s">
        <v>711</v>
      </c>
      <c r="IT1" s="28"/>
      <c r="IU1" s="28"/>
      <c r="IV1" s="28"/>
    </row>
    <row r="2" spans="1:10" s="26" customFormat="1" ht="33.75" customHeight="1">
      <c r="A2" s="30" t="s">
        <v>712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26" customFormat="1" ht="16.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s="26" customFormat="1" ht="16.5" customHeight="1">
      <c r="A4" s="31" t="s">
        <v>3</v>
      </c>
      <c r="B4" s="31" t="s">
        <v>4</v>
      </c>
      <c r="C4" s="31" t="s">
        <v>5</v>
      </c>
      <c r="D4" s="31" t="s">
        <v>7</v>
      </c>
      <c r="E4" s="31" t="s">
        <v>8</v>
      </c>
      <c r="F4" s="31" t="s">
        <v>3</v>
      </c>
      <c r="G4" s="31" t="s">
        <v>4</v>
      </c>
      <c r="H4" s="31" t="s">
        <v>5</v>
      </c>
      <c r="I4" s="31" t="s">
        <v>7</v>
      </c>
      <c r="J4" s="31" t="s">
        <v>8</v>
      </c>
    </row>
    <row r="5" spans="1:10" s="27" customFormat="1" ht="16.5" customHeight="1">
      <c r="A5" s="32" t="s">
        <v>9</v>
      </c>
      <c r="B5" s="33"/>
      <c r="C5" s="33"/>
      <c r="D5" s="33"/>
      <c r="E5" s="33"/>
      <c r="F5" s="32" t="s">
        <v>9</v>
      </c>
      <c r="G5" s="33"/>
      <c r="H5" s="33"/>
      <c r="I5" s="33"/>
      <c r="J5" s="33"/>
    </row>
    <row r="6" spans="1:10" s="27" customFormat="1" ht="16.5" customHeight="1">
      <c r="A6" s="32" t="s">
        <v>10</v>
      </c>
      <c r="B6" s="33"/>
      <c r="C6" s="33"/>
      <c r="D6" s="33"/>
      <c r="E6" s="33"/>
      <c r="F6" s="32" t="s">
        <v>11</v>
      </c>
      <c r="G6" s="33"/>
      <c r="H6" s="33"/>
      <c r="I6" s="33"/>
      <c r="J6" s="33"/>
    </row>
    <row r="7" spans="1:10" s="26" customFormat="1" ht="16.5" customHeight="1">
      <c r="A7" s="34" t="s">
        <v>713</v>
      </c>
      <c r="B7" s="35"/>
      <c r="C7" s="35"/>
      <c r="D7" s="35"/>
      <c r="E7" s="35"/>
      <c r="F7" s="34" t="s">
        <v>714</v>
      </c>
      <c r="G7" s="35"/>
      <c r="H7" s="35"/>
      <c r="I7" s="35"/>
      <c r="J7" s="35"/>
    </row>
    <row r="8" spans="1:10" s="26" customFormat="1" ht="16.5" customHeight="1">
      <c r="A8" s="34" t="s">
        <v>715</v>
      </c>
      <c r="B8" s="35"/>
      <c r="C8" s="35"/>
      <c r="D8" s="35"/>
      <c r="E8" s="35"/>
      <c r="F8" s="34" t="s">
        <v>715</v>
      </c>
      <c r="G8" s="35"/>
      <c r="H8" s="35"/>
      <c r="I8" s="35"/>
      <c r="J8" s="35"/>
    </row>
    <row r="9" spans="1:10" s="26" customFormat="1" ht="16.5" customHeight="1">
      <c r="A9" s="34" t="s">
        <v>716</v>
      </c>
      <c r="B9" s="35"/>
      <c r="C9" s="35"/>
      <c r="D9" s="35"/>
      <c r="E9" s="35"/>
      <c r="F9" s="34" t="s">
        <v>716</v>
      </c>
      <c r="G9" s="35"/>
      <c r="H9" s="35"/>
      <c r="I9" s="35"/>
      <c r="J9" s="35"/>
    </row>
    <row r="10" spans="1:10" s="26" customFormat="1" ht="17.25" customHeight="1">
      <c r="A10" s="34" t="s">
        <v>717</v>
      </c>
      <c r="B10" s="35"/>
      <c r="C10" s="35"/>
      <c r="D10" s="35"/>
      <c r="E10" s="35"/>
      <c r="F10" s="34" t="s">
        <v>717</v>
      </c>
      <c r="G10" s="35"/>
      <c r="H10" s="35"/>
      <c r="I10" s="35"/>
      <c r="J10" s="35"/>
    </row>
    <row r="11" spans="1:10" s="26" customFormat="1" ht="16.5" customHeight="1">
      <c r="A11" s="34" t="s">
        <v>718</v>
      </c>
      <c r="B11" s="35"/>
      <c r="C11" s="35"/>
      <c r="D11" s="35"/>
      <c r="E11" s="35"/>
      <c r="F11" s="34" t="s">
        <v>719</v>
      </c>
      <c r="G11" s="35"/>
      <c r="H11" s="35"/>
      <c r="I11" s="35"/>
      <c r="J11" s="35"/>
    </row>
    <row r="12" spans="1:10" s="27" customFormat="1" ht="16.5" customHeight="1">
      <c r="A12" s="34" t="s">
        <v>720</v>
      </c>
      <c r="B12" s="33"/>
      <c r="C12" s="33"/>
      <c r="D12" s="33"/>
      <c r="E12" s="33"/>
      <c r="F12" s="34" t="s">
        <v>721</v>
      </c>
      <c r="G12" s="33"/>
      <c r="H12" s="33"/>
      <c r="I12" s="33"/>
      <c r="J12" s="33"/>
    </row>
    <row r="13" spans="1:10" s="26" customFormat="1" ht="16.5" customHeight="1">
      <c r="A13" s="34" t="s">
        <v>722</v>
      </c>
      <c r="B13" s="35"/>
      <c r="C13" s="35"/>
      <c r="D13" s="35"/>
      <c r="E13" s="35"/>
      <c r="F13" s="34" t="s">
        <v>723</v>
      </c>
      <c r="G13" s="35"/>
      <c r="H13" s="35"/>
      <c r="I13" s="35"/>
      <c r="J13" s="35"/>
    </row>
    <row r="14" spans="1:10" s="26" customFormat="1" ht="16.5" customHeight="1">
      <c r="A14" s="34" t="s">
        <v>724</v>
      </c>
      <c r="B14" s="35"/>
      <c r="C14" s="35"/>
      <c r="D14" s="35"/>
      <c r="E14" s="35"/>
      <c r="F14" s="34" t="s">
        <v>725</v>
      </c>
      <c r="G14" s="35"/>
      <c r="H14" s="35"/>
      <c r="I14" s="35"/>
      <c r="J14" s="35"/>
    </row>
    <row r="15" spans="1:10" s="26" customFormat="1" ht="16.5" customHeight="1">
      <c r="A15" s="34" t="s">
        <v>726</v>
      </c>
      <c r="B15" s="35"/>
      <c r="C15" s="35"/>
      <c r="D15" s="35"/>
      <c r="E15" s="35"/>
      <c r="F15" s="34" t="s">
        <v>727</v>
      </c>
      <c r="G15" s="35"/>
      <c r="H15" s="35"/>
      <c r="I15" s="35"/>
      <c r="J15" s="35"/>
    </row>
    <row r="16" ht="19.5" customHeight="1">
      <c r="A16" s="36" t="s">
        <v>728</v>
      </c>
    </row>
    <row r="17" ht="14.25">
      <c r="A17" s="37"/>
    </row>
  </sheetData>
  <sheetProtection/>
  <mergeCells count="2">
    <mergeCell ref="A2:J2"/>
    <mergeCell ref="A3:J3"/>
  </mergeCells>
  <printOptions horizontalCentered="1"/>
  <pageMargins left="0.16" right="0.16" top="1" bottom="1" header="0.51" footer="0.5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Z7"/>
  <sheetViews>
    <sheetView zoomScaleSheetLayoutView="100" workbookViewId="0" topLeftCell="A1">
      <selection activeCell="G27" sqref="G27"/>
    </sheetView>
  </sheetViews>
  <sheetFormatPr defaultColWidth="9.00390625" defaultRowHeight="14.25"/>
  <cols>
    <col min="1" max="6" width="13.75390625" style="2" customWidth="1"/>
    <col min="7" max="234" width="9.00390625" style="16" customWidth="1"/>
  </cols>
  <sheetData>
    <row r="1" ht="24" customHeight="1">
      <c r="A1" s="2" t="s">
        <v>729</v>
      </c>
    </row>
    <row r="2" spans="1:6" s="16" customFormat="1" ht="30" customHeight="1">
      <c r="A2" s="19" t="s">
        <v>730</v>
      </c>
      <c r="B2" s="19"/>
      <c r="C2" s="19"/>
      <c r="D2" s="19"/>
      <c r="E2" s="19"/>
      <c r="F2" s="19"/>
    </row>
    <row r="3" spans="6:15" s="17" customFormat="1" ht="19.5" customHeight="1">
      <c r="F3" s="20" t="s">
        <v>731</v>
      </c>
      <c r="G3" s="21"/>
      <c r="H3" s="21"/>
      <c r="I3" s="21"/>
      <c r="J3" s="21"/>
      <c r="K3" s="21"/>
      <c r="L3" s="21"/>
      <c r="M3" s="21"/>
      <c r="N3" s="21"/>
      <c r="O3" s="21"/>
    </row>
    <row r="4" spans="1:6" s="2" customFormat="1" ht="30" customHeight="1">
      <c r="A4" s="15" t="s">
        <v>732</v>
      </c>
      <c r="B4" s="15"/>
      <c r="C4" s="15"/>
      <c r="D4" s="22" t="s">
        <v>733</v>
      </c>
      <c r="E4" s="23"/>
      <c r="F4" s="24"/>
    </row>
    <row r="5" spans="1:6" s="2" customFormat="1" ht="30" customHeight="1">
      <c r="A5" s="15" t="s">
        <v>556</v>
      </c>
      <c r="B5" s="15" t="s">
        <v>734</v>
      </c>
      <c r="C5" s="15" t="s">
        <v>735</v>
      </c>
      <c r="D5" s="14" t="s">
        <v>556</v>
      </c>
      <c r="E5" s="15" t="s">
        <v>734</v>
      </c>
      <c r="F5" s="15" t="s">
        <v>735</v>
      </c>
    </row>
    <row r="6" spans="1:234" s="18" customFormat="1" ht="30" customHeight="1">
      <c r="A6" s="15">
        <f>B6+C6</f>
        <v>100.6</v>
      </c>
      <c r="B6" s="15">
        <v>44.8</v>
      </c>
      <c r="C6" s="15">
        <v>55.8</v>
      </c>
      <c r="D6" s="15">
        <f>E6+F6</f>
        <v>100.58</v>
      </c>
      <c r="E6" s="15">
        <v>44.8</v>
      </c>
      <c r="F6" s="15">
        <v>55.78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</row>
    <row r="7" spans="1:6" s="16" customFormat="1" ht="14.25">
      <c r="A7" s="2"/>
      <c r="B7" s="2"/>
      <c r="C7" s="2"/>
      <c r="D7" s="2"/>
      <c r="E7" s="2"/>
      <c r="F7" s="2"/>
    </row>
  </sheetData>
  <sheetProtection/>
  <mergeCells count="3">
    <mergeCell ref="A2:F2"/>
    <mergeCell ref="A4:C4"/>
    <mergeCell ref="D4:F4"/>
  </mergeCells>
  <printOptions horizontalCentered="1"/>
  <pageMargins left="0.16" right="0.16" top="1" bottom="1" header="0.51" footer="0.51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00" workbookViewId="0" topLeftCell="A34">
      <selection activeCell="E58" sqref="E58"/>
    </sheetView>
  </sheetViews>
  <sheetFormatPr defaultColWidth="8.875" defaultRowHeight="14.25"/>
  <cols>
    <col min="1" max="1" width="3.875" style="10" customWidth="1"/>
    <col min="2" max="2" width="31.50390625" style="1" customWidth="1"/>
    <col min="3" max="3" width="20.50390625" style="10" customWidth="1"/>
    <col min="4" max="4" width="12.875" style="10" customWidth="1"/>
    <col min="5" max="5" width="27.875" style="10" customWidth="1"/>
    <col min="6" max="6" width="17.375" style="10" customWidth="1"/>
    <col min="7" max="7" width="13.375" style="10" customWidth="1"/>
    <col min="8" max="16384" width="8.875" style="1" customWidth="1"/>
  </cols>
  <sheetData>
    <row r="1" spans="1:7" s="1" customFormat="1" ht="18.75" customHeight="1">
      <c r="A1" s="2" t="s">
        <v>736</v>
      </c>
      <c r="C1" s="10"/>
      <c r="D1" s="10"/>
      <c r="E1" s="10"/>
      <c r="F1" s="10"/>
      <c r="G1" s="10"/>
    </row>
    <row r="2" spans="1:7" s="1" customFormat="1" ht="27.75" customHeight="1">
      <c r="A2" s="3" t="s">
        <v>737</v>
      </c>
      <c r="B2" s="3"/>
      <c r="C2" s="3"/>
      <c r="D2" s="3"/>
      <c r="E2" s="3"/>
      <c r="F2" s="3"/>
      <c r="G2" s="3"/>
    </row>
    <row r="3" spans="1:7" s="1" customFormat="1" ht="21.75" customHeight="1">
      <c r="A3" s="10"/>
      <c r="C3" s="10"/>
      <c r="D3" s="10"/>
      <c r="E3" s="10"/>
      <c r="F3" s="10"/>
      <c r="G3" s="11" t="s">
        <v>731</v>
      </c>
    </row>
    <row r="4" spans="1:7" s="1" customFormat="1" ht="27" customHeight="1">
      <c r="A4" s="6" t="s">
        <v>738</v>
      </c>
      <c r="B4" s="6" t="s">
        <v>739</v>
      </c>
      <c r="C4" s="6" t="s">
        <v>740</v>
      </c>
      <c r="D4" s="6" t="s">
        <v>741</v>
      </c>
      <c r="E4" s="6" t="s">
        <v>742</v>
      </c>
      <c r="F4" s="6" t="s">
        <v>743</v>
      </c>
      <c r="G4" s="6" t="s">
        <v>744</v>
      </c>
    </row>
    <row r="5" spans="1:7" s="1" customFormat="1" ht="27" customHeight="1">
      <c r="A5" s="12" t="s">
        <v>550</v>
      </c>
      <c r="B5" s="12"/>
      <c r="C5" s="12"/>
      <c r="D5" s="12"/>
      <c r="E5" s="12"/>
      <c r="F5" s="12"/>
      <c r="G5" s="13">
        <f>SUM(G6:G58)</f>
        <v>22.999999999999996</v>
      </c>
    </row>
    <row r="6" spans="1:7" s="1" customFormat="1" ht="27" customHeight="1">
      <c r="A6" s="93" t="s">
        <v>745</v>
      </c>
      <c r="B6" s="14" t="s">
        <v>746</v>
      </c>
      <c r="C6" s="14" t="s">
        <v>747</v>
      </c>
      <c r="D6" s="14" t="s">
        <v>748</v>
      </c>
      <c r="E6" s="14" t="s">
        <v>749</v>
      </c>
      <c r="F6" s="14" t="s">
        <v>750</v>
      </c>
      <c r="G6" s="14">
        <f>0.4+1.15</f>
        <v>1.5499999999999998</v>
      </c>
    </row>
    <row r="7" spans="1:7" s="1" customFormat="1" ht="27" customHeight="1">
      <c r="A7" s="93" t="s">
        <v>751</v>
      </c>
      <c r="B7" s="14" t="s">
        <v>752</v>
      </c>
      <c r="C7" s="14" t="s">
        <v>747</v>
      </c>
      <c r="D7" s="14" t="s">
        <v>748</v>
      </c>
      <c r="E7" s="14" t="s">
        <v>749</v>
      </c>
      <c r="F7" s="14" t="s">
        <v>750</v>
      </c>
      <c r="G7" s="14">
        <f>0.6+0.43</f>
        <v>1.03</v>
      </c>
    </row>
    <row r="8" spans="1:7" s="1" customFormat="1" ht="27" customHeight="1">
      <c r="A8" s="93" t="s">
        <v>753</v>
      </c>
      <c r="B8" s="14" t="s">
        <v>754</v>
      </c>
      <c r="C8" s="14" t="s">
        <v>747</v>
      </c>
      <c r="D8" s="14" t="s">
        <v>748</v>
      </c>
      <c r="E8" s="14" t="s">
        <v>749</v>
      </c>
      <c r="F8" s="14" t="s">
        <v>750</v>
      </c>
      <c r="G8" s="14">
        <f>0.32+0.4</f>
        <v>0.72</v>
      </c>
    </row>
    <row r="9" spans="1:7" s="1" customFormat="1" ht="27" customHeight="1">
      <c r="A9" s="93" t="s">
        <v>755</v>
      </c>
      <c r="B9" s="14" t="s">
        <v>756</v>
      </c>
      <c r="C9" s="14" t="s">
        <v>757</v>
      </c>
      <c r="D9" s="14" t="s">
        <v>758</v>
      </c>
      <c r="E9" s="14" t="s">
        <v>759</v>
      </c>
      <c r="F9" s="14" t="s">
        <v>760</v>
      </c>
      <c r="G9" s="14">
        <f>0.1+0.45</f>
        <v>0.55</v>
      </c>
    </row>
    <row r="10" spans="1:7" s="1" customFormat="1" ht="27" customHeight="1">
      <c r="A10" s="93" t="s">
        <v>761</v>
      </c>
      <c r="B10" s="14" t="s">
        <v>762</v>
      </c>
      <c r="C10" s="14" t="s">
        <v>757</v>
      </c>
      <c r="D10" s="14" t="s">
        <v>758</v>
      </c>
      <c r="E10" s="14" t="s">
        <v>763</v>
      </c>
      <c r="F10" s="14" t="s">
        <v>760</v>
      </c>
      <c r="G10" s="14">
        <f>0.3+0.2</f>
        <v>0.5</v>
      </c>
    </row>
    <row r="11" spans="1:7" s="1" customFormat="1" ht="27" customHeight="1">
      <c r="A11" s="93" t="s">
        <v>764</v>
      </c>
      <c r="B11" s="14" t="s">
        <v>765</v>
      </c>
      <c r="C11" s="14" t="s">
        <v>766</v>
      </c>
      <c r="D11" s="14" t="s">
        <v>758</v>
      </c>
      <c r="E11" s="14" t="s">
        <v>767</v>
      </c>
      <c r="F11" s="14" t="s">
        <v>760</v>
      </c>
      <c r="G11" s="14">
        <v>0.06</v>
      </c>
    </row>
    <row r="12" spans="1:7" s="1" customFormat="1" ht="27" customHeight="1">
      <c r="A12" s="93" t="s">
        <v>768</v>
      </c>
      <c r="B12" s="14" t="s">
        <v>769</v>
      </c>
      <c r="C12" s="14" t="s">
        <v>766</v>
      </c>
      <c r="D12" s="14" t="s">
        <v>758</v>
      </c>
      <c r="E12" s="14" t="s">
        <v>767</v>
      </c>
      <c r="F12" s="14" t="s">
        <v>760</v>
      </c>
      <c r="G12" s="14">
        <v>0.4</v>
      </c>
    </row>
    <row r="13" spans="1:7" s="1" customFormat="1" ht="27" customHeight="1">
      <c r="A13" s="93" t="s">
        <v>770</v>
      </c>
      <c r="B13" s="14" t="s">
        <v>771</v>
      </c>
      <c r="C13" s="14" t="s">
        <v>766</v>
      </c>
      <c r="D13" s="14" t="s">
        <v>758</v>
      </c>
      <c r="E13" s="14" t="s">
        <v>767</v>
      </c>
      <c r="F13" s="14" t="s">
        <v>760</v>
      </c>
      <c r="G13" s="14">
        <v>0.14</v>
      </c>
    </row>
    <row r="14" spans="1:7" s="1" customFormat="1" ht="27" customHeight="1">
      <c r="A14" s="93" t="s">
        <v>772</v>
      </c>
      <c r="B14" s="14" t="s">
        <v>773</v>
      </c>
      <c r="C14" s="14" t="s">
        <v>774</v>
      </c>
      <c r="D14" s="14" t="s">
        <v>758</v>
      </c>
      <c r="E14" s="14" t="s">
        <v>775</v>
      </c>
      <c r="F14" s="14" t="s">
        <v>760</v>
      </c>
      <c r="G14" s="14">
        <v>0.1</v>
      </c>
    </row>
    <row r="15" spans="1:7" s="1" customFormat="1" ht="27" customHeight="1">
      <c r="A15" s="93" t="s">
        <v>776</v>
      </c>
      <c r="B15" s="14" t="s">
        <v>777</v>
      </c>
      <c r="C15" s="14" t="s">
        <v>778</v>
      </c>
      <c r="D15" s="14" t="s">
        <v>758</v>
      </c>
      <c r="E15" s="14" t="s">
        <v>779</v>
      </c>
      <c r="F15" s="14" t="s">
        <v>760</v>
      </c>
      <c r="G15" s="14">
        <v>0.5</v>
      </c>
    </row>
    <row r="16" spans="1:7" s="1" customFormat="1" ht="27" customHeight="1">
      <c r="A16" s="93" t="s">
        <v>780</v>
      </c>
      <c r="B16" s="14" t="s">
        <v>781</v>
      </c>
      <c r="C16" s="14" t="s">
        <v>757</v>
      </c>
      <c r="D16" s="14" t="s">
        <v>758</v>
      </c>
      <c r="E16" s="14" t="s">
        <v>782</v>
      </c>
      <c r="F16" s="14" t="s">
        <v>760</v>
      </c>
      <c r="G16" s="14">
        <f>0.08+0.2</f>
        <v>0.28</v>
      </c>
    </row>
    <row r="17" spans="1:7" s="1" customFormat="1" ht="27" customHeight="1">
      <c r="A17" s="93" t="s">
        <v>783</v>
      </c>
      <c r="B17" s="14" t="s">
        <v>784</v>
      </c>
      <c r="C17" s="14" t="s">
        <v>747</v>
      </c>
      <c r="D17" s="14" t="s">
        <v>758</v>
      </c>
      <c r="E17" s="14" t="s">
        <v>749</v>
      </c>
      <c r="F17" s="14" t="s">
        <v>760</v>
      </c>
      <c r="G17" s="14">
        <v>0.4</v>
      </c>
    </row>
    <row r="18" spans="1:7" s="1" customFormat="1" ht="27" customHeight="1">
      <c r="A18" s="93" t="s">
        <v>785</v>
      </c>
      <c r="B18" s="14" t="s">
        <v>786</v>
      </c>
      <c r="C18" s="14" t="s">
        <v>747</v>
      </c>
      <c r="D18" s="14" t="s">
        <v>758</v>
      </c>
      <c r="E18" s="14" t="s">
        <v>749</v>
      </c>
      <c r="F18" s="14" t="s">
        <v>760</v>
      </c>
      <c r="G18" s="14">
        <v>0.24</v>
      </c>
    </row>
    <row r="19" spans="1:7" s="1" customFormat="1" ht="27" customHeight="1">
      <c r="A19" s="93" t="s">
        <v>787</v>
      </c>
      <c r="B19" s="14" t="s">
        <v>788</v>
      </c>
      <c r="C19" s="14" t="s">
        <v>747</v>
      </c>
      <c r="D19" s="14" t="s">
        <v>758</v>
      </c>
      <c r="E19" s="14" t="s">
        <v>789</v>
      </c>
      <c r="F19" s="14" t="s">
        <v>760</v>
      </c>
      <c r="G19" s="14">
        <v>0.1</v>
      </c>
    </row>
    <row r="20" spans="1:7" s="1" customFormat="1" ht="27" customHeight="1">
      <c r="A20" s="93" t="s">
        <v>790</v>
      </c>
      <c r="B20" s="14" t="s">
        <v>791</v>
      </c>
      <c r="C20" s="14" t="s">
        <v>766</v>
      </c>
      <c r="D20" s="14" t="s">
        <v>758</v>
      </c>
      <c r="E20" s="14" t="s">
        <v>767</v>
      </c>
      <c r="F20" s="14" t="s">
        <v>760</v>
      </c>
      <c r="G20" s="14">
        <v>0.4</v>
      </c>
    </row>
    <row r="21" spans="1:7" s="1" customFormat="1" ht="27" customHeight="1">
      <c r="A21" s="93" t="s">
        <v>792</v>
      </c>
      <c r="B21" s="14" t="s">
        <v>793</v>
      </c>
      <c r="C21" s="14" t="s">
        <v>766</v>
      </c>
      <c r="D21" s="14" t="s">
        <v>758</v>
      </c>
      <c r="E21" s="14" t="s">
        <v>767</v>
      </c>
      <c r="F21" s="14" t="s">
        <v>760</v>
      </c>
      <c r="G21" s="14">
        <v>0.34</v>
      </c>
    </row>
    <row r="22" spans="1:7" s="1" customFormat="1" ht="27" customHeight="1">
      <c r="A22" s="93" t="s">
        <v>794</v>
      </c>
      <c r="B22" s="14" t="s">
        <v>795</v>
      </c>
      <c r="C22" s="14" t="s">
        <v>766</v>
      </c>
      <c r="D22" s="14" t="s">
        <v>758</v>
      </c>
      <c r="E22" s="14" t="s">
        <v>767</v>
      </c>
      <c r="F22" s="14" t="s">
        <v>760</v>
      </c>
      <c r="G22" s="14">
        <v>0.6</v>
      </c>
    </row>
    <row r="23" spans="1:7" s="1" customFormat="1" ht="27" customHeight="1">
      <c r="A23" s="93" t="s">
        <v>796</v>
      </c>
      <c r="B23" s="14" t="s">
        <v>797</v>
      </c>
      <c r="C23" s="14" t="s">
        <v>774</v>
      </c>
      <c r="D23" s="14" t="s">
        <v>758</v>
      </c>
      <c r="E23" s="14" t="s">
        <v>775</v>
      </c>
      <c r="F23" s="14" t="s">
        <v>760</v>
      </c>
      <c r="G23" s="14">
        <v>0.24</v>
      </c>
    </row>
    <row r="24" spans="1:7" s="1" customFormat="1" ht="27" customHeight="1">
      <c r="A24" s="93" t="s">
        <v>798</v>
      </c>
      <c r="B24" s="14" t="s">
        <v>799</v>
      </c>
      <c r="C24" s="14" t="s">
        <v>757</v>
      </c>
      <c r="D24" s="14" t="s">
        <v>758</v>
      </c>
      <c r="E24" s="14" t="s">
        <v>759</v>
      </c>
      <c r="F24" s="14" t="s">
        <v>760</v>
      </c>
      <c r="G24" s="14">
        <v>0.2</v>
      </c>
    </row>
    <row r="25" spans="1:7" s="1" customFormat="1" ht="27" customHeight="1">
      <c r="A25" s="93" t="s">
        <v>800</v>
      </c>
      <c r="B25" s="14" t="s">
        <v>801</v>
      </c>
      <c r="C25" s="14" t="s">
        <v>757</v>
      </c>
      <c r="D25" s="14" t="s">
        <v>758</v>
      </c>
      <c r="E25" s="14" t="s">
        <v>802</v>
      </c>
      <c r="F25" s="14" t="s">
        <v>760</v>
      </c>
      <c r="G25" s="14">
        <v>0.2</v>
      </c>
    </row>
    <row r="26" spans="1:7" s="1" customFormat="1" ht="27" customHeight="1">
      <c r="A26" s="93" t="s">
        <v>803</v>
      </c>
      <c r="B26" s="14" t="s">
        <v>804</v>
      </c>
      <c r="C26" s="14" t="s">
        <v>747</v>
      </c>
      <c r="D26" s="14" t="s">
        <v>748</v>
      </c>
      <c r="E26" s="14" t="s">
        <v>749</v>
      </c>
      <c r="F26" s="14" t="s">
        <v>750</v>
      </c>
      <c r="G26" s="14">
        <v>0.25</v>
      </c>
    </row>
    <row r="27" spans="1:7" s="1" customFormat="1" ht="27" customHeight="1">
      <c r="A27" s="93" t="s">
        <v>805</v>
      </c>
      <c r="B27" s="14" t="s">
        <v>806</v>
      </c>
      <c r="C27" s="14" t="s">
        <v>747</v>
      </c>
      <c r="D27" s="14" t="s">
        <v>748</v>
      </c>
      <c r="E27" s="14" t="s">
        <v>749</v>
      </c>
      <c r="F27" s="14" t="s">
        <v>750</v>
      </c>
      <c r="G27" s="14">
        <v>0.6</v>
      </c>
    </row>
    <row r="28" spans="1:7" s="1" customFormat="1" ht="27" customHeight="1">
      <c r="A28" s="93" t="s">
        <v>807</v>
      </c>
      <c r="B28" s="14" t="s">
        <v>808</v>
      </c>
      <c r="C28" s="14" t="s">
        <v>747</v>
      </c>
      <c r="D28" s="14" t="s">
        <v>748</v>
      </c>
      <c r="E28" s="14" t="s">
        <v>749</v>
      </c>
      <c r="F28" s="14" t="s">
        <v>750</v>
      </c>
      <c r="G28" s="14">
        <v>1.7</v>
      </c>
    </row>
    <row r="29" spans="1:7" s="1" customFormat="1" ht="27" customHeight="1">
      <c r="A29" s="93" t="s">
        <v>809</v>
      </c>
      <c r="B29" s="14" t="s">
        <v>810</v>
      </c>
      <c r="C29" s="14" t="s">
        <v>811</v>
      </c>
      <c r="D29" s="14" t="s">
        <v>758</v>
      </c>
      <c r="E29" s="14" t="s">
        <v>789</v>
      </c>
      <c r="F29" s="14" t="s">
        <v>760</v>
      </c>
      <c r="G29" s="14">
        <v>0.3</v>
      </c>
    </row>
    <row r="30" spans="1:7" s="1" customFormat="1" ht="27" customHeight="1">
      <c r="A30" s="93" t="s">
        <v>812</v>
      </c>
      <c r="B30" s="14" t="s">
        <v>813</v>
      </c>
      <c r="C30" s="14" t="s">
        <v>747</v>
      </c>
      <c r="D30" s="14" t="s">
        <v>758</v>
      </c>
      <c r="E30" s="14" t="s">
        <v>749</v>
      </c>
      <c r="F30" s="14" t="s">
        <v>760</v>
      </c>
      <c r="G30" s="14">
        <v>0.3</v>
      </c>
    </row>
    <row r="31" spans="1:7" s="1" customFormat="1" ht="27" customHeight="1">
      <c r="A31" s="93" t="s">
        <v>814</v>
      </c>
      <c r="B31" s="14" t="s">
        <v>815</v>
      </c>
      <c r="C31" s="14" t="s">
        <v>747</v>
      </c>
      <c r="D31" s="14" t="s">
        <v>758</v>
      </c>
      <c r="E31" s="14" t="s">
        <v>816</v>
      </c>
      <c r="F31" s="14" t="s">
        <v>760</v>
      </c>
      <c r="G31" s="14">
        <v>0.3</v>
      </c>
    </row>
    <row r="32" spans="1:7" s="1" customFormat="1" ht="27" customHeight="1">
      <c r="A32" s="93" t="s">
        <v>817</v>
      </c>
      <c r="B32" s="14" t="s">
        <v>818</v>
      </c>
      <c r="C32" s="14" t="s">
        <v>778</v>
      </c>
      <c r="D32" s="14" t="s">
        <v>758</v>
      </c>
      <c r="E32" s="14" t="s">
        <v>775</v>
      </c>
      <c r="F32" s="14" t="s">
        <v>760</v>
      </c>
      <c r="G32" s="14">
        <v>1.7</v>
      </c>
    </row>
    <row r="33" spans="1:7" s="1" customFormat="1" ht="27" customHeight="1">
      <c r="A33" s="93" t="s">
        <v>819</v>
      </c>
      <c r="B33" s="14" t="s">
        <v>820</v>
      </c>
      <c r="C33" s="14" t="s">
        <v>757</v>
      </c>
      <c r="D33" s="14" t="s">
        <v>758</v>
      </c>
      <c r="E33" s="14" t="s">
        <v>775</v>
      </c>
      <c r="F33" s="14" t="s">
        <v>760</v>
      </c>
      <c r="G33" s="14">
        <v>1</v>
      </c>
    </row>
    <row r="34" spans="1:7" ht="13.5">
      <c r="A34" s="93" t="s">
        <v>821</v>
      </c>
      <c r="B34" s="14" t="s">
        <v>822</v>
      </c>
      <c r="C34" s="14" t="s">
        <v>778</v>
      </c>
      <c r="D34" s="14" t="s">
        <v>758</v>
      </c>
      <c r="E34" s="14" t="s">
        <v>775</v>
      </c>
      <c r="F34" s="14" t="s">
        <v>760</v>
      </c>
      <c r="G34" s="14">
        <v>0.6</v>
      </c>
    </row>
    <row r="35" spans="1:7" ht="13.5">
      <c r="A35" s="93" t="s">
        <v>823</v>
      </c>
      <c r="B35" s="14" t="s">
        <v>824</v>
      </c>
      <c r="C35" s="14" t="s">
        <v>774</v>
      </c>
      <c r="D35" s="14" t="s">
        <v>758</v>
      </c>
      <c r="E35" s="14" t="s">
        <v>775</v>
      </c>
      <c r="F35" s="14" t="s">
        <v>760</v>
      </c>
      <c r="G35" s="14">
        <v>0.45</v>
      </c>
    </row>
    <row r="36" spans="1:7" ht="13.5">
      <c r="A36" s="93" t="s">
        <v>825</v>
      </c>
      <c r="B36" s="14" t="s">
        <v>826</v>
      </c>
      <c r="C36" s="14" t="s">
        <v>757</v>
      </c>
      <c r="D36" s="14" t="s">
        <v>758</v>
      </c>
      <c r="E36" s="14" t="s">
        <v>775</v>
      </c>
      <c r="F36" s="14" t="s">
        <v>760</v>
      </c>
      <c r="G36" s="14">
        <v>0.25</v>
      </c>
    </row>
    <row r="37" spans="1:7" ht="24">
      <c r="A37" s="93" t="s">
        <v>827</v>
      </c>
      <c r="B37" s="14" t="s">
        <v>828</v>
      </c>
      <c r="C37" s="14" t="s">
        <v>766</v>
      </c>
      <c r="D37" s="14" t="s">
        <v>758</v>
      </c>
      <c r="E37" s="14" t="s">
        <v>829</v>
      </c>
      <c r="F37" s="14" t="s">
        <v>760</v>
      </c>
      <c r="G37" s="14">
        <v>0.4</v>
      </c>
    </row>
    <row r="38" spans="1:7" ht="13.5">
      <c r="A38" s="93" t="s">
        <v>830</v>
      </c>
      <c r="B38" s="14" t="s">
        <v>831</v>
      </c>
      <c r="C38" s="14" t="s">
        <v>766</v>
      </c>
      <c r="D38" s="14" t="s">
        <v>758</v>
      </c>
      <c r="E38" s="14" t="s">
        <v>767</v>
      </c>
      <c r="F38" s="14" t="s">
        <v>760</v>
      </c>
      <c r="G38" s="14">
        <v>0.5</v>
      </c>
    </row>
    <row r="39" spans="1:7" ht="24">
      <c r="A39" s="93" t="s">
        <v>832</v>
      </c>
      <c r="B39" s="14" t="s">
        <v>833</v>
      </c>
      <c r="C39" s="14" t="s">
        <v>766</v>
      </c>
      <c r="D39" s="14" t="s">
        <v>758</v>
      </c>
      <c r="E39" s="14" t="s">
        <v>829</v>
      </c>
      <c r="F39" s="14" t="s">
        <v>760</v>
      </c>
      <c r="G39" s="14">
        <v>1</v>
      </c>
    </row>
    <row r="40" spans="1:7" ht="13.5">
      <c r="A40" s="93" t="s">
        <v>834</v>
      </c>
      <c r="B40" s="14" t="s">
        <v>835</v>
      </c>
      <c r="C40" s="14" t="s">
        <v>757</v>
      </c>
      <c r="D40" s="14" t="s">
        <v>758</v>
      </c>
      <c r="E40" s="14" t="s">
        <v>836</v>
      </c>
      <c r="F40" s="14" t="s">
        <v>760</v>
      </c>
      <c r="G40" s="14">
        <v>0.7</v>
      </c>
    </row>
    <row r="41" spans="1:7" ht="13.5">
      <c r="A41" s="93" t="s">
        <v>837</v>
      </c>
      <c r="B41" s="14" t="s">
        <v>838</v>
      </c>
      <c r="C41" s="14" t="s">
        <v>757</v>
      </c>
      <c r="D41" s="14" t="s">
        <v>758</v>
      </c>
      <c r="E41" s="14" t="s">
        <v>759</v>
      </c>
      <c r="F41" s="14" t="s">
        <v>760</v>
      </c>
      <c r="G41" s="14">
        <v>0.2</v>
      </c>
    </row>
    <row r="42" spans="1:7" ht="13.5">
      <c r="A42" s="93" t="s">
        <v>839</v>
      </c>
      <c r="B42" s="14" t="s">
        <v>840</v>
      </c>
      <c r="C42" s="14" t="s">
        <v>757</v>
      </c>
      <c r="D42" s="14" t="s">
        <v>758</v>
      </c>
      <c r="E42" s="14" t="s">
        <v>841</v>
      </c>
      <c r="F42" s="14" t="s">
        <v>760</v>
      </c>
      <c r="G42" s="14">
        <v>0.2</v>
      </c>
    </row>
    <row r="43" spans="1:7" ht="24">
      <c r="A43" s="93" t="s">
        <v>842</v>
      </c>
      <c r="B43" s="14" t="s">
        <v>843</v>
      </c>
      <c r="C43" s="14" t="s">
        <v>844</v>
      </c>
      <c r="D43" s="14" t="s">
        <v>758</v>
      </c>
      <c r="E43" s="14" t="s">
        <v>775</v>
      </c>
      <c r="F43" s="14" t="s">
        <v>845</v>
      </c>
      <c r="G43" s="14">
        <f>0.8+0.2</f>
        <v>1</v>
      </c>
    </row>
    <row r="44" spans="1:7" ht="13.5">
      <c r="A44" s="93" t="s">
        <v>846</v>
      </c>
      <c r="B44" s="14" t="s">
        <v>847</v>
      </c>
      <c r="C44" s="14" t="s">
        <v>766</v>
      </c>
      <c r="D44" s="14" t="s">
        <v>758</v>
      </c>
      <c r="E44" s="14" t="s">
        <v>848</v>
      </c>
      <c r="F44" s="14" t="s">
        <v>845</v>
      </c>
      <c r="G44" s="14">
        <v>1.1</v>
      </c>
    </row>
    <row r="45" spans="1:7" ht="13.5">
      <c r="A45" s="93" t="s">
        <v>849</v>
      </c>
      <c r="B45" s="14" t="s">
        <v>850</v>
      </c>
      <c r="C45" s="14" t="s">
        <v>757</v>
      </c>
      <c r="D45" s="14" t="s">
        <v>758</v>
      </c>
      <c r="E45" s="14" t="s">
        <v>851</v>
      </c>
      <c r="F45" s="14" t="s">
        <v>845</v>
      </c>
      <c r="G45" s="14">
        <v>0.1</v>
      </c>
    </row>
    <row r="46" spans="1:7" ht="24">
      <c r="A46" s="93" t="s">
        <v>852</v>
      </c>
      <c r="B46" s="14" t="s">
        <v>853</v>
      </c>
      <c r="C46" s="14" t="s">
        <v>844</v>
      </c>
      <c r="D46" s="14" t="s">
        <v>758</v>
      </c>
      <c r="E46" s="14" t="s">
        <v>775</v>
      </c>
      <c r="F46" s="14" t="s">
        <v>845</v>
      </c>
      <c r="G46" s="14">
        <v>0.13</v>
      </c>
    </row>
    <row r="47" spans="1:7" ht="13.5">
      <c r="A47" s="93" t="s">
        <v>854</v>
      </c>
      <c r="B47" s="14" t="s">
        <v>855</v>
      </c>
      <c r="C47" s="14" t="s">
        <v>856</v>
      </c>
      <c r="D47" s="14" t="s">
        <v>758</v>
      </c>
      <c r="E47" s="14" t="s">
        <v>775</v>
      </c>
      <c r="F47" s="14" t="s">
        <v>845</v>
      </c>
      <c r="G47" s="14">
        <v>0.2</v>
      </c>
    </row>
    <row r="48" spans="1:7" ht="24">
      <c r="A48" s="93" t="s">
        <v>857</v>
      </c>
      <c r="B48" s="14" t="s">
        <v>858</v>
      </c>
      <c r="C48" s="14" t="s">
        <v>844</v>
      </c>
      <c r="D48" s="14" t="s">
        <v>758</v>
      </c>
      <c r="E48" s="14" t="s">
        <v>775</v>
      </c>
      <c r="F48" s="14" t="s">
        <v>845</v>
      </c>
      <c r="G48" s="14">
        <v>0.28</v>
      </c>
    </row>
    <row r="49" spans="1:7" ht="13.5">
      <c r="A49" s="93" t="s">
        <v>859</v>
      </c>
      <c r="B49" s="14" t="s">
        <v>860</v>
      </c>
      <c r="C49" s="14" t="s">
        <v>766</v>
      </c>
      <c r="D49" s="14" t="s">
        <v>758</v>
      </c>
      <c r="E49" s="14" t="s">
        <v>848</v>
      </c>
      <c r="F49" s="14" t="s">
        <v>845</v>
      </c>
      <c r="G49" s="14">
        <v>0.27</v>
      </c>
    </row>
    <row r="50" spans="1:7" ht="13.5">
      <c r="A50" s="93" t="s">
        <v>861</v>
      </c>
      <c r="B50" s="14" t="s">
        <v>862</v>
      </c>
      <c r="C50" s="14" t="s">
        <v>766</v>
      </c>
      <c r="D50" s="14" t="s">
        <v>758</v>
      </c>
      <c r="E50" s="14" t="s">
        <v>749</v>
      </c>
      <c r="F50" s="14" t="s">
        <v>845</v>
      </c>
      <c r="G50" s="14">
        <v>0.28</v>
      </c>
    </row>
    <row r="51" spans="1:7" ht="13.5">
      <c r="A51" s="93" t="s">
        <v>863</v>
      </c>
      <c r="B51" s="14" t="s">
        <v>864</v>
      </c>
      <c r="C51" s="14" t="s">
        <v>766</v>
      </c>
      <c r="D51" s="14" t="s">
        <v>758</v>
      </c>
      <c r="E51" s="14" t="s">
        <v>865</v>
      </c>
      <c r="F51" s="14" t="s">
        <v>845</v>
      </c>
      <c r="G51" s="14">
        <v>0.19</v>
      </c>
    </row>
    <row r="52" spans="1:7" ht="13.5">
      <c r="A52" s="93" t="s">
        <v>866</v>
      </c>
      <c r="B52" s="14" t="s">
        <v>867</v>
      </c>
      <c r="C52" s="14" t="s">
        <v>856</v>
      </c>
      <c r="D52" s="14" t="s">
        <v>758</v>
      </c>
      <c r="E52" s="14" t="s">
        <v>868</v>
      </c>
      <c r="F52" s="14" t="s">
        <v>845</v>
      </c>
      <c r="G52" s="14">
        <v>0.112</v>
      </c>
    </row>
    <row r="53" spans="1:7" ht="13.5">
      <c r="A53" s="93" t="s">
        <v>869</v>
      </c>
      <c r="B53" s="14" t="s">
        <v>870</v>
      </c>
      <c r="C53" s="14" t="s">
        <v>856</v>
      </c>
      <c r="D53" s="14" t="s">
        <v>758</v>
      </c>
      <c r="E53" s="14" t="s">
        <v>871</v>
      </c>
      <c r="F53" s="14" t="s">
        <v>845</v>
      </c>
      <c r="G53" s="14">
        <v>0.035</v>
      </c>
    </row>
    <row r="54" spans="1:7" ht="13.5">
      <c r="A54" s="93" t="s">
        <v>872</v>
      </c>
      <c r="B54" s="14" t="s">
        <v>873</v>
      </c>
      <c r="C54" s="14" t="s">
        <v>856</v>
      </c>
      <c r="D54" s="14" t="s">
        <v>758</v>
      </c>
      <c r="E54" s="14" t="s">
        <v>874</v>
      </c>
      <c r="F54" s="14" t="s">
        <v>845</v>
      </c>
      <c r="G54" s="14">
        <v>0.078</v>
      </c>
    </row>
    <row r="55" spans="1:7" ht="13.5">
      <c r="A55" s="93" t="s">
        <v>875</v>
      </c>
      <c r="B55" s="14" t="s">
        <v>876</v>
      </c>
      <c r="C55" s="14" t="s">
        <v>778</v>
      </c>
      <c r="D55" s="14" t="s">
        <v>758</v>
      </c>
      <c r="E55" s="14" t="s">
        <v>877</v>
      </c>
      <c r="F55" s="14" t="s">
        <v>845</v>
      </c>
      <c r="G55" s="14">
        <v>0.095</v>
      </c>
    </row>
    <row r="56" spans="1:7" ht="13.5">
      <c r="A56" s="93" t="s">
        <v>878</v>
      </c>
      <c r="B56" s="14" t="s">
        <v>879</v>
      </c>
      <c r="C56" s="14" t="s">
        <v>778</v>
      </c>
      <c r="D56" s="14" t="s">
        <v>758</v>
      </c>
      <c r="E56" s="14" t="s">
        <v>880</v>
      </c>
      <c r="F56" s="14" t="s">
        <v>845</v>
      </c>
      <c r="G56" s="14">
        <v>0.03</v>
      </c>
    </row>
    <row r="57" spans="1:7" ht="13.5">
      <c r="A57" s="93" t="s">
        <v>881</v>
      </c>
      <c r="B57" s="15" t="s">
        <v>882</v>
      </c>
      <c r="C57" s="15" t="s">
        <v>766</v>
      </c>
      <c r="D57" s="15" t="s">
        <v>758</v>
      </c>
      <c r="E57" s="15" t="s">
        <v>883</v>
      </c>
      <c r="F57" s="15" t="s">
        <v>845</v>
      </c>
      <c r="G57" s="15">
        <v>0.05</v>
      </c>
    </row>
    <row r="58" spans="1:7" ht="13.5">
      <c r="A58" s="93" t="s">
        <v>884</v>
      </c>
      <c r="B58" s="15" t="s">
        <v>885</v>
      </c>
      <c r="C58" s="15" t="s">
        <v>774</v>
      </c>
      <c r="D58" s="15" t="s">
        <v>758</v>
      </c>
      <c r="E58" s="15" t="s">
        <v>886</v>
      </c>
      <c r="F58" s="15" t="s">
        <v>845</v>
      </c>
      <c r="G58" s="15">
        <v>0.05</v>
      </c>
    </row>
  </sheetData>
  <sheetProtection/>
  <mergeCells count="2">
    <mergeCell ref="A2:G2"/>
    <mergeCell ref="A5:F5"/>
  </mergeCells>
  <conditionalFormatting sqref="B5">
    <cfRule type="expression" priority="1" dxfId="0" stopIfTrue="1">
      <formula>AND(COUNTIF($B$5,B5)&gt;1,NOT(ISBLANK(B5)))</formula>
    </cfRule>
  </conditionalFormatting>
  <hyperlinks>
    <hyperlink ref="B52" r:id="rId1" display="垫江县政法基础设施建设项目"/>
  </hyperlinks>
  <printOptions horizontalCentered="1"/>
  <pageMargins left="0.16" right="0.16" top="0.61" bottom="0.61" header="0.51" footer="0.51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SheetLayoutView="100" workbookViewId="0" topLeftCell="A1">
      <selection activeCell="G27" sqref="G27"/>
    </sheetView>
  </sheetViews>
  <sheetFormatPr defaultColWidth="8.875" defaultRowHeight="14.25"/>
  <cols>
    <col min="1" max="1" width="40.75390625" style="1" customWidth="1"/>
    <col min="2" max="2" width="26.75390625" style="1" customWidth="1"/>
    <col min="3" max="16384" width="8.875" style="1" customWidth="1"/>
  </cols>
  <sheetData>
    <row r="1" s="1" customFormat="1" ht="16.5" customHeight="1">
      <c r="A1" s="2" t="s">
        <v>887</v>
      </c>
    </row>
    <row r="2" spans="1:2" s="1" customFormat="1" ht="21" customHeight="1">
      <c r="A2" s="3" t="s">
        <v>888</v>
      </c>
      <c r="B2" s="3"/>
    </row>
    <row r="3" spans="1:2" s="1" customFormat="1" ht="21" customHeight="1">
      <c r="A3" s="4"/>
      <c r="B3" s="5" t="s">
        <v>731</v>
      </c>
    </row>
    <row r="4" spans="1:2" s="1" customFormat="1" ht="19.5" customHeight="1">
      <c r="A4" s="6" t="s">
        <v>586</v>
      </c>
      <c r="B4" s="6" t="s">
        <v>889</v>
      </c>
    </row>
    <row r="5" spans="1:2" s="1" customFormat="1" ht="19.5" customHeight="1">
      <c r="A5" s="7" t="s">
        <v>890</v>
      </c>
      <c r="B5" s="8">
        <f>B6+B7</f>
        <v>78.91</v>
      </c>
    </row>
    <row r="6" spans="1:2" s="1" customFormat="1" ht="19.5" customHeight="1">
      <c r="A6" s="7" t="s">
        <v>891</v>
      </c>
      <c r="B6" s="8">
        <v>42.13</v>
      </c>
    </row>
    <row r="7" spans="1:2" s="1" customFormat="1" ht="19.5" customHeight="1">
      <c r="A7" s="7" t="s">
        <v>892</v>
      </c>
      <c r="B7" s="8">
        <v>36.78</v>
      </c>
    </row>
    <row r="8" spans="1:2" s="1" customFormat="1" ht="19.5" customHeight="1">
      <c r="A8" s="7" t="s">
        <v>893</v>
      </c>
      <c r="B8" s="8">
        <f>B9+B10</f>
        <v>79.19999999999999</v>
      </c>
    </row>
    <row r="9" spans="1:2" s="1" customFormat="1" ht="19.5" customHeight="1">
      <c r="A9" s="7" t="s">
        <v>891</v>
      </c>
      <c r="B9" s="8">
        <v>42.4</v>
      </c>
    </row>
    <row r="10" spans="1:2" s="1" customFormat="1" ht="19.5" customHeight="1">
      <c r="A10" s="7" t="s">
        <v>892</v>
      </c>
      <c r="B10" s="8">
        <v>36.8</v>
      </c>
    </row>
    <row r="11" spans="1:2" s="1" customFormat="1" ht="19.5" customHeight="1">
      <c r="A11" s="7" t="s">
        <v>894</v>
      </c>
      <c r="B11" s="9">
        <f>B12+B13+B14+B15</f>
        <v>34.33</v>
      </c>
    </row>
    <row r="12" spans="1:2" s="1" customFormat="1" ht="19.5" customHeight="1">
      <c r="A12" s="7" t="s">
        <v>895</v>
      </c>
      <c r="B12" s="9">
        <v>4</v>
      </c>
    </row>
    <row r="13" spans="1:2" s="1" customFormat="1" ht="19.5" customHeight="1">
      <c r="A13" s="7" t="s">
        <v>896</v>
      </c>
      <c r="B13" s="8">
        <v>5.13</v>
      </c>
    </row>
    <row r="14" spans="1:2" s="1" customFormat="1" ht="19.5" customHeight="1">
      <c r="A14" s="7" t="s">
        <v>897</v>
      </c>
      <c r="B14" s="8">
        <v>19</v>
      </c>
    </row>
    <row r="15" spans="1:2" s="1" customFormat="1" ht="19.5" customHeight="1">
      <c r="A15" s="7" t="s">
        <v>898</v>
      </c>
      <c r="B15" s="9">
        <v>6.2</v>
      </c>
    </row>
    <row r="16" spans="1:2" s="1" customFormat="1" ht="19.5" customHeight="1">
      <c r="A16" s="7" t="s">
        <v>899</v>
      </c>
      <c r="B16" s="9">
        <f>B17+B18</f>
        <v>12.64</v>
      </c>
    </row>
    <row r="17" spans="1:2" s="1" customFormat="1" ht="19.5" customHeight="1">
      <c r="A17" s="7" t="s">
        <v>900</v>
      </c>
      <c r="B17" s="9">
        <v>6.44</v>
      </c>
    </row>
    <row r="18" spans="1:2" s="1" customFormat="1" ht="19.5" customHeight="1">
      <c r="A18" s="7" t="s">
        <v>901</v>
      </c>
      <c r="B18" s="9">
        <v>6.2</v>
      </c>
    </row>
    <row r="19" spans="1:2" s="1" customFormat="1" ht="19.5" customHeight="1">
      <c r="A19" s="7" t="s">
        <v>902</v>
      </c>
      <c r="B19" s="9">
        <f>B20+B21</f>
        <v>2.73</v>
      </c>
    </row>
    <row r="20" spans="1:2" s="1" customFormat="1" ht="19.5" customHeight="1">
      <c r="A20" s="7" t="s">
        <v>903</v>
      </c>
      <c r="B20" s="9">
        <v>1.41</v>
      </c>
    </row>
    <row r="21" spans="1:2" s="1" customFormat="1" ht="19.5" customHeight="1">
      <c r="A21" s="7" t="s">
        <v>904</v>
      </c>
      <c r="B21" s="9">
        <v>1.32</v>
      </c>
    </row>
    <row r="22" spans="1:2" s="1" customFormat="1" ht="19.5" customHeight="1">
      <c r="A22" s="7" t="s">
        <v>905</v>
      </c>
      <c r="B22" s="9">
        <f>B23+B24</f>
        <v>100.58</v>
      </c>
    </row>
    <row r="23" spans="1:2" s="1" customFormat="1" ht="19.5" customHeight="1">
      <c r="A23" s="7" t="s">
        <v>891</v>
      </c>
      <c r="B23" s="9">
        <v>44.8</v>
      </c>
    </row>
    <row r="24" spans="1:2" s="1" customFormat="1" ht="19.5" customHeight="1">
      <c r="A24" s="7" t="s">
        <v>892</v>
      </c>
      <c r="B24" s="9">
        <v>55.78</v>
      </c>
    </row>
    <row r="25" spans="1:2" s="1" customFormat="1" ht="19.5" customHeight="1">
      <c r="A25" s="7" t="s">
        <v>906</v>
      </c>
      <c r="B25" s="9">
        <f>B26+B27</f>
        <v>100.6</v>
      </c>
    </row>
    <row r="26" spans="1:2" s="1" customFormat="1" ht="19.5" customHeight="1">
      <c r="A26" s="7" t="s">
        <v>891</v>
      </c>
      <c r="B26" s="9">
        <v>44.8</v>
      </c>
    </row>
    <row r="27" spans="1:2" s="1" customFormat="1" ht="19.5" customHeight="1">
      <c r="A27" s="7" t="s">
        <v>892</v>
      </c>
      <c r="B27" s="9">
        <v>55.8</v>
      </c>
    </row>
  </sheetData>
  <sheetProtection/>
  <mergeCells count="1">
    <mergeCell ref="A2:B2"/>
  </mergeCells>
  <printOptions horizontalCentered="1"/>
  <pageMargins left="0.75" right="0.75" top="0.21" bottom="0.2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3"/>
  <sheetViews>
    <sheetView showGridLines="0" showZeros="0" workbookViewId="0" topLeftCell="A1">
      <pane xSplit="1" ySplit="5" topLeftCell="B6" activePane="bottomRight" state="frozen"/>
      <selection pane="bottomRight" activeCell="F35" sqref="E35:F36"/>
    </sheetView>
  </sheetViews>
  <sheetFormatPr defaultColWidth="9.00390625" defaultRowHeight="14.25"/>
  <cols>
    <col min="1" max="1" width="42.50390625" style="78" customWidth="1"/>
    <col min="2" max="2" width="25.625" style="78" customWidth="1"/>
    <col min="3" max="3" width="9.00390625" style="84" customWidth="1"/>
    <col min="4" max="16384" width="9.00390625" style="83" customWidth="1"/>
  </cols>
  <sheetData>
    <row r="1" ht="18" customHeight="1">
      <c r="A1" s="85" t="s">
        <v>72</v>
      </c>
    </row>
    <row r="2" spans="1:3" s="83" customFormat="1" ht="24.75" customHeight="1">
      <c r="A2" s="86" t="s">
        <v>73</v>
      </c>
      <c r="B2" s="86"/>
      <c r="C2" s="84"/>
    </row>
    <row r="3" spans="1:3" s="83" customFormat="1" ht="18" customHeight="1">
      <c r="A3" s="87" t="s">
        <v>74</v>
      </c>
      <c r="B3" s="87"/>
      <c r="C3" s="84"/>
    </row>
    <row r="4" spans="1:3" s="83" customFormat="1" ht="14.25">
      <c r="A4" s="81" t="s">
        <v>75</v>
      </c>
      <c r="B4" s="81"/>
      <c r="C4" s="84"/>
    </row>
    <row r="5" spans="1:3" s="83" customFormat="1" ht="14.25">
      <c r="A5" s="88" t="s">
        <v>76</v>
      </c>
      <c r="B5" s="88" t="s">
        <v>8</v>
      </c>
      <c r="C5" s="84"/>
    </row>
    <row r="6" spans="1:3" s="83" customFormat="1" ht="14.25">
      <c r="A6" s="41" t="s">
        <v>11</v>
      </c>
      <c r="B6" s="35">
        <v>516334</v>
      </c>
      <c r="C6" s="84"/>
    </row>
    <row r="7" spans="1:3" s="83" customFormat="1" ht="14.25">
      <c r="A7" s="89" t="s">
        <v>77</v>
      </c>
      <c r="B7" s="35">
        <v>34226</v>
      </c>
      <c r="C7" s="84"/>
    </row>
    <row r="8" spans="1:3" s="83" customFormat="1" ht="14.25">
      <c r="A8" s="89" t="s">
        <v>78</v>
      </c>
      <c r="B8" s="35">
        <v>1708</v>
      </c>
      <c r="C8" s="84"/>
    </row>
    <row r="9" spans="1:3" s="83" customFormat="1" ht="14.25">
      <c r="A9" s="89" t="s">
        <v>79</v>
      </c>
      <c r="B9" s="35">
        <v>1308</v>
      </c>
      <c r="C9" s="84"/>
    </row>
    <row r="10" spans="1:3" s="83" customFormat="1" ht="14.25">
      <c r="A10" s="89" t="s">
        <v>80</v>
      </c>
      <c r="B10" s="35">
        <v>77</v>
      </c>
      <c r="C10" s="84"/>
    </row>
    <row r="11" spans="1:3" s="83" customFormat="1" ht="14.25">
      <c r="A11" s="89" t="s">
        <v>81</v>
      </c>
      <c r="B11" s="35">
        <v>10</v>
      </c>
      <c r="C11" s="84"/>
    </row>
    <row r="12" spans="1:3" s="83" customFormat="1" ht="14.25">
      <c r="A12" s="89" t="s">
        <v>82</v>
      </c>
      <c r="B12" s="35">
        <v>15</v>
      </c>
      <c r="C12" s="84"/>
    </row>
    <row r="13" spans="1:3" s="83" customFormat="1" ht="14.25">
      <c r="A13" s="89" t="s">
        <v>83</v>
      </c>
      <c r="B13" s="35">
        <v>151</v>
      </c>
      <c r="C13" s="84"/>
    </row>
    <row r="14" spans="1:3" s="83" customFormat="1" ht="14.25">
      <c r="A14" s="89" t="s">
        <v>84</v>
      </c>
      <c r="B14" s="35">
        <v>95</v>
      </c>
      <c r="C14" s="84"/>
    </row>
    <row r="15" spans="1:3" s="83" customFormat="1" ht="14.25">
      <c r="A15" s="89" t="s">
        <v>85</v>
      </c>
      <c r="B15" s="35">
        <v>52</v>
      </c>
      <c r="C15" s="84"/>
    </row>
    <row r="16" spans="1:3" s="83" customFormat="1" ht="14.25">
      <c r="A16" s="89" t="s">
        <v>86</v>
      </c>
      <c r="B16" s="35">
        <v>1493</v>
      </c>
      <c r="C16" s="84"/>
    </row>
    <row r="17" spans="1:3" s="83" customFormat="1" ht="14.25">
      <c r="A17" s="89" t="s">
        <v>79</v>
      </c>
      <c r="B17" s="35">
        <v>1219</v>
      </c>
      <c r="C17" s="84"/>
    </row>
    <row r="18" spans="1:3" s="83" customFormat="1" ht="14.25">
      <c r="A18" s="89" t="s">
        <v>87</v>
      </c>
      <c r="B18" s="35">
        <v>143</v>
      </c>
      <c r="C18" s="84"/>
    </row>
    <row r="19" spans="1:3" s="83" customFormat="1" ht="14.25">
      <c r="A19" s="89" t="s">
        <v>88</v>
      </c>
      <c r="B19" s="35">
        <v>58</v>
      </c>
      <c r="C19" s="84"/>
    </row>
    <row r="20" spans="1:3" s="83" customFormat="1" ht="14.25">
      <c r="A20" s="89" t="s">
        <v>84</v>
      </c>
      <c r="B20" s="35">
        <v>73</v>
      </c>
      <c r="C20" s="84"/>
    </row>
    <row r="21" spans="1:3" s="83" customFormat="1" ht="14.25">
      <c r="A21" s="89" t="s">
        <v>89</v>
      </c>
      <c r="B21" s="35">
        <v>6853</v>
      </c>
      <c r="C21" s="84"/>
    </row>
    <row r="22" spans="1:3" s="83" customFormat="1" ht="14.25">
      <c r="A22" s="89" t="s">
        <v>79</v>
      </c>
      <c r="B22" s="35">
        <v>2399</v>
      </c>
      <c r="C22" s="84"/>
    </row>
    <row r="23" spans="1:3" s="83" customFormat="1" ht="14.25">
      <c r="A23" s="89" t="s">
        <v>87</v>
      </c>
      <c r="B23" s="35">
        <v>719</v>
      </c>
      <c r="C23" s="84"/>
    </row>
    <row r="24" spans="1:3" s="83" customFormat="1" ht="14.25">
      <c r="A24" s="89" t="s">
        <v>90</v>
      </c>
      <c r="B24" s="35">
        <v>143</v>
      </c>
      <c r="C24" s="84"/>
    </row>
    <row r="25" spans="1:3" s="83" customFormat="1" ht="14.25">
      <c r="A25" s="89" t="s">
        <v>84</v>
      </c>
      <c r="B25" s="35">
        <v>1249</v>
      </c>
      <c r="C25" s="84"/>
    </row>
    <row r="26" spans="1:3" s="83" customFormat="1" ht="14.25">
      <c r="A26" s="89" t="s">
        <v>91</v>
      </c>
      <c r="B26" s="35">
        <v>2343</v>
      </c>
      <c r="C26" s="84"/>
    </row>
    <row r="27" spans="1:3" s="83" customFormat="1" ht="14.25">
      <c r="A27" s="89" t="s">
        <v>92</v>
      </c>
      <c r="B27" s="35">
        <v>1585</v>
      </c>
      <c r="C27" s="84"/>
    </row>
    <row r="28" spans="1:3" s="83" customFormat="1" ht="14.25">
      <c r="A28" s="89" t="s">
        <v>79</v>
      </c>
      <c r="B28" s="35">
        <v>608</v>
      </c>
      <c r="C28" s="84"/>
    </row>
    <row r="29" spans="1:3" s="83" customFormat="1" ht="14.25">
      <c r="A29" s="89" t="s">
        <v>87</v>
      </c>
      <c r="B29" s="35">
        <v>384</v>
      </c>
      <c r="C29" s="84"/>
    </row>
    <row r="30" spans="1:3" s="83" customFormat="1" ht="14.25">
      <c r="A30" s="89" t="s">
        <v>93</v>
      </c>
      <c r="B30" s="35">
        <v>299</v>
      </c>
      <c r="C30" s="84"/>
    </row>
    <row r="31" spans="1:3" s="83" customFormat="1" ht="14.25">
      <c r="A31" s="89" t="s">
        <v>94</v>
      </c>
      <c r="B31" s="35">
        <v>16</v>
      </c>
      <c r="C31" s="84"/>
    </row>
    <row r="32" spans="1:3" s="83" customFormat="1" ht="14.25">
      <c r="A32" s="89" t="s">
        <v>84</v>
      </c>
      <c r="B32" s="35">
        <v>265</v>
      </c>
      <c r="C32" s="84"/>
    </row>
    <row r="33" spans="1:3" s="83" customFormat="1" ht="14.25">
      <c r="A33" s="89" t="s">
        <v>95</v>
      </c>
      <c r="B33" s="35">
        <v>13</v>
      </c>
      <c r="C33" s="84"/>
    </row>
    <row r="34" spans="1:3" s="83" customFormat="1" ht="14.25">
      <c r="A34" s="89" t="s">
        <v>96</v>
      </c>
      <c r="B34" s="35">
        <v>549</v>
      </c>
      <c r="C34" s="84"/>
    </row>
    <row r="35" spans="1:3" s="83" customFormat="1" ht="14.25">
      <c r="A35" s="89" t="s">
        <v>79</v>
      </c>
      <c r="B35" s="35">
        <v>232</v>
      </c>
      <c r="C35" s="84"/>
    </row>
    <row r="36" spans="1:3" s="83" customFormat="1" ht="14.25">
      <c r="A36" s="89" t="s">
        <v>97</v>
      </c>
      <c r="B36" s="35">
        <v>45</v>
      </c>
      <c r="C36" s="84"/>
    </row>
    <row r="37" spans="1:3" s="83" customFormat="1" ht="14.25">
      <c r="A37" s="89" t="s">
        <v>98</v>
      </c>
      <c r="B37" s="35">
        <v>2</v>
      </c>
      <c r="C37" s="84"/>
    </row>
    <row r="38" spans="1:3" s="83" customFormat="1" ht="14.25">
      <c r="A38" s="89" t="s">
        <v>99</v>
      </c>
      <c r="B38" s="35">
        <v>121</v>
      </c>
      <c r="C38" s="84"/>
    </row>
    <row r="39" spans="1:3" s="83" customFormat="1" ht="14.25">
      <c r="A39" s="89" t="s">
        <v>100</v>
      </c>
      <c r="B39" s="35">
        <v>32</v>
      </c>
      <c r="C39" s="84"/>
    </row>
    <row r="40" spans="1:3" s="83" customFormat="1" ht="14.25">
      <c r="A40" s="89" t="s">
        <v>84</v>
      </c>
      <c r="B40" s="35">
        <v>114</v>
      </c>
      <c r="C40" s="84"/>
    </row>
    <row r="41" spans="1:3" s="83" customFormat="1" ht="14.25">
      <c r="A41" s="89" t="s">
        <v>101</v>
      </c>
      <c r="B41" s="35">
        <v>3</v>
      </c>
      <c r="C41" s="84"/>
    </row>
    <row r="42" spans="1:3" s="83" customFormat="1" ht="14.25">
      <c r="A42" s="89" t="s">
        <v>102</v>
      </c>
      <c r="B42" s="35">
        <v>2135</v>
      </c>
      <c r="C42" s="84"/>
    </row>
    <row r="43" spans="1:3" s="83" customFormat="1" ht="14.25">
      <c r="A43" s="89" t="s">
        <v>79</v>
      </c>
      <c r="B43" s="35">
        <v>1271</v>
      </c>
      <c r="C43" s="84"/>
    </row>
    <row r="44" spans="1:3" s="83" customFormat="1" ht="14.25">
      <c r="A44" s="89" t="s">
        <v>87</v>
      </c>
      <c r="B44" s="35">
        <v>112</v>
      </c>
      <c r="C44" s="84"/>
    </row>
    <row r="45" spans="1:3" s="83" customFormat="1" ht="14.25">
      <c r="A45" s="89" t="s">
        <v>84</v>
      </c>
      <c r="B45" s="35">
        <v>211</v>
      </c>
      <c r="C45" s="84"/>
    </row>
    <row r="46" spans="1:3" s="83" customFormat="1" ht="14.25">
      <c r="A46" s="89" t="s">
        <v>103</v>
      </c>
      <c r="B46" s="35">
        <v>541</v>
      </c>
      <c r="C46" s="84"/>
    </row>
    <row r="47" spans="1:3" s="83" customFormat="1" ht="14.25">
      <c r="A47" s="89" t="s">
        <v>104</v>
      </c>
      <c r="B47" s="35">
        <v>2093</v>
      </c>
      <c r="C47" s="84"/>
    </row>
    <row r="48" spans="1:3" s="83" customFormat="1" ht="14.25">
      <c r="A48" s="89" t="s">
        <v>79</v>
      </c>
      <c r="B48" s="35">
        <v>673</v>
      </c>
      <c r="C48" s="84"/>
    </row>
    <row r="49" spans="1:3" s="83" customFormat="1" ht="14.25">
      <c r="A49" s="89" t="s">
        <v>105</v>
      </c>
      <c r="B49" s="35">
        <v>1420</v>
      </c>
      <c r="C49" s="84"/>
    </row>
    <row r="50" spans="1:3" s="83" customFormat="1" ht="14.25">
      <c r="A50" s="89" t="s">
        <v>106</v>
      </c>
      <c r="B50" s="35">
        <v>80</v>
      </c>
      <c r="C50" s="84"/>
    </row>
    <row r="51" spans="1:3" s="83" customFormat="1" ht="14.25">
      <c r="A51" s="89" t="s">
        <v>107</v>
      </c>
      <c r="B51" s="35">
        <v>80</v>
      </c>
      <c r="C51" s="84"/>
    </row>
    <row r="52" spans="1:3" s="83" customFormat="1" ht="14.25">
      <c r="A52" s="89" t="s">
        <v>108</v>
      </c>
      <c r="B52" s="35">
        <v>3516</v>
      </c>
      <c r="C52" s="84"/>
    </row>
    <row r="53" spans="1:3" s="83" customFormat="1" ht="14.25">
      <c r="A53" s="89" t="s">
        <v>79</v>
      </c>
      <c r="B53" s="35">
        <v>2488</v>
      </c>
      <c r="C53" s="84"/>
    </row>
    <row r="54" spans="1:3" s="83" customFormat="1" ht="14.25">
      <c r="A54" s="89" t="s">
        <v>87</v>
      </c>
      <c r="B54" s="35">
        <v>20</v>
      </c>
      <c r="C54" s="84"/>
    </row>
    <row r="55" spans="1:3" s="83" customFormat="1" ht="14.25">
      <c r="A55" s="89" t="s">
        <v>109</v>
      </c>
      <c r="B55" s="35">
        <v>25</v>
      </c>
      <c r="C55" s="84"/>
    </row>
    <row r="56" spans="1:3" s="83" customFormat="1" ht="14.25">
      <c r="A56" s="89" t="s">
        <v>84</v>
      </c>
      <c r="B56" s="35">
        <v>69</v>
      </c>
      <c r="C56" s="84"/>
    </row>
    <row r="57" spans="1:3" s="83" customFormat="1" ht="14.25">
      <c r="A57" s="89" t="s">
        <v>110</v>
      </c>
      <c r="B57" s="35">
        <v>914</v>
      </c>
      <c r="C57" s="84"/>
    </row>
    <row r="58" spans="1:3" s="83" customFormat="1" ht="14.25">
      <c r="A58" s="89" t="s">
        <v>111</v>
      </c>
      <c r="B58" s="35">
        <v>1900</v>
      </c>
      <c r="C58" s="84"/>
    </row>
    <row r="59" spans="1:3" s="83" customFormat="1" ht="14.25">
      <c r="A59" s="89" t="s">
        <v>79</v>
      </c>
      <c r="B59" s="35">
        <v>449</v>
      </c>
      <c r="C59" s="84"/>
    </row>
    <row r="60" spans="1:3" s="83" customFormat="1" ht="14.25">
      <c r="A60" s="89" t="s">
        <v>87</v>
      </c>
      <c r="B60" s="35">
        <v>69</v>
      </c>
      <c r="C60" s="84"/>
    </row>
    <row r="61" spans="1:3" s="83" customFormat="1" ht="14.25">
      <c r="A61" s="89" t="s">
        <v>112</v>
      </c>
      <c r="B61" s="35">
        <v>530</v>
      </c>
      <c r="C61" s="84"/>
    </row>
    <row r="62" spans="1:3" s="83" customFormat="1" ht="14.25">
      <c r="A62" s="89" t="s">
        <v>84</v>
      </c>
      <c r="B62" s="35">
        <v>484</v>
      </c>
      <c r="C62" s="84"/>
    </row>
    <row r="63" spans="1:3" s="83" customFormat="1" ht="14.25">
      <c r="A63" s="89" t="s">
        <v>113</v>
      </c>
      <c r="B63" s="35">
        <v>368</v>
      </c>
      <c r="C63" s="84"/>
    </row>
    <row r="64" spans="1:3" s="83" customFormat="1" ht="14.25">
      <c r="A64" s="89" t="s">
        <v>114</v>
      </c>
      <c r="B64" s="35">
        <v>256</v>
      </c>
      <c r="C64" s="84"/>
    </row>
    <row r="65" spans="1:3" s="83" customFormat="1" ht="14.25">
      <c r="A65" s="89" t="s">
        <v>79</v>
      </c>
      <c r="B65" s="35">
        <v>221</v>
      </c>
      <c r="C65" s="84"/>
    </row>
    <row r="66" spans="1:3" s="83" customFormat="1" ht="14.25">
      <c r="A66" s="89" t="s">
        <v>115</v>
      </c>
      <c r="B66" s="35">
        <v>35</v>
      </c>
      <c r="C66" s="84"/>
    </row>
    <row r="67" spans="1:3" s="83" customFormat="1" ht="14.25">
      <c r="A67" s="89" t="s">
        <v>116</v>
      </c>
      <c r="B67" s="35">
        <v>236</v>
      </c>
      <c r="C67" s="84"/>
    </row>
    <row r="68" spans="1:3" s="83" customFormat="1" ht="14.25">
      <c r="A68" s="89" t="s">
        <v>79</v>
      </c>
      <c r="B68" s="35">
        <v>128</v>
      </c>
      <c r="C68" s="84"/>
    </row>
    <row r="69" spans="1:3" s="83" customFormat="1" ht="14.25">
      <c r="A69" s="89" t="s">
        <v>87</v>
      </c>
      <c r="B69" s="35">
        <v>71</v>
      </c>
      <c r="C69" s="84"/>
    </row>
    <row r="70" spans="1:3" s="83" customFormat="1" ht="14.25">
      <c r="A70" s="89" t="s">
        <v>84</v>
      </c>
      <c r="B70" s="35">
        <v>37</v>
      </c>
      <c r="C70" s="84"/>
    </row>
    <row r="71" spans="1:3" s="83" customFormat="1" ht="14.25">
      <c r="A71" s="89" t="s">
        <v>117</v>
      </c>
      <c r="B71" s="35">
        <v>959</v>
      </c>
      <c r="C71" s="84"/>
    </row>
    <row r="72" spans="1:3" s="83" customFormat="1" ht="14.25">
      <c r="A72" s="89" t="s">
        <v>79</v>
      </c>
      <c r="B72" s="35">
        <v>229</v>
      </c>
      <c r="C72" s="84"/>
    </row>
    <row r="73" spans="1:3" s="83" customFormat="1" ht="14.25">
      <c r="A73" s="89" t="s">
        <v>87</v>
      </c>
      <c r="B73" s="35">
        <v>139</v>
      </c>
      <c r="C73" s="84"/>
    </row>
    <row r="74" spans="1:3" s="83" customFormat="1" ht="14.25">
      <c r="A74" s="89" t="s">
        <v>84</v>
      </c>
      <c r="B74" s="35">
        <v>282</v>
      </c>
      <c r="C74" s="84"/>
    </row>
    <row r="75" spans="1:3" s="83" customFormat="1" ht="14.25">
      <c r="A75" s="89" t="s">
        <v>118</v>
      </c>
      <c r="B75" s="35">
        <v>309</v>
      </c>
      <c r="C75" s="84"/>
    </row>
    <row r="76" spans="1:3" s="83" customFormat="1" ht="14.25">
      <c r="A76" s="89" t="s">
        <v>119</v>
      </c>
      <c r="B76" s="35">
        <v>3765</v>
      </c>
      <c r="C76" s="84"/>
    </row>
    <row r="77" spans="1:3" s="83" customFormat="1" ht="14.25">
      <c r="A77" s="89" t="s">
        <v>79</v>
      </c>
      <c r="B77" s="35">
        <v>1356</v>
      </c>
      <c r="C77" s="84"/>
    </row>
    <row r="78" spans="1:3" s="83" customFormat="1" ht="14.25">
      <c r="A78" s="89" t="s">
        <v>87</v>
      </c>
      <c r="B78" s="35">
        <v>1820</v>
      </c>
      <c r="C78" s="84"/>
    </row>
    <row r="79" spans="1:3" s="83" customFormat="1" ht="14.25">
      <c r="A79" s="89" t="s">
        <v>84</v>
      </c>
      <c r="B79" s="35">
        <v>155</v>
      </c>
      <c r="C79" s="84"/>
    </row>
    <row r="80" spans="1:3" s="83" customFormat="1" ht="14.25">
      <c r="A80" s="89" t="s">
        <v>120</v>
      </c>
      <c r="B80" s="35">
        <v>434</v>
      </c>
      <c r="C80" s="84"/>
    </row>
    <row r="81" spans="1:3" s="83" customFormat="1" ht="14.25">
      <c r="A81" s="89" t="s">
        <v>121</v>
      </c>
      <c r="B81" s="35">
        <v>1422</v>
      </c>
      <c r="C81" s="84"/>
    </row>
    <row r="82" spans="1:3" s="83" customFormat="1" ht="14.25">
      <c r="A82" s="89" t="s">
        <v>79</v>
      </c>
      <c r="B82" s="35">
        <v>725</v>
      </c>
      <c r="C82" s="84"/>
    </row>
    <row r="83" spans="1:3" s="83" customFormat="1" ht="14.25">
      <c r="A83" s="89" t="s">
        <v>87</v>
      </c>
      <c r="B83" s="35">
        <v>427</v>
      </c>
      <c r="C83" s="84"/>
    </row>
    <row r="84" spans="1:3" s="83" customFormat="1" ht="14.25">
      <c r="A84" s="89" t="s">
        <v>84</v>
      </c>
      <c r="B84" s="35">
        <v>172</v>
      </c>
      <c r="C84" s="84"/>
    </row>
    <row r="85" spans="1:3" s="83" customFormat="1" ht="14.25">
      <c r="A85" s="89" t="s">
        <v>122</v>
      </c>
      <c r="B85" s="35">
        <v>98</v>
      </c>
      <c r="C85" s="84"/>
    </row>
    <row r="86" spans="1:3" s="83" customFormat="1" ht="14.25">
      <c r="A86" s="89" t="s">
        <v>123</v>
      </c>
      <c r="B86" s="35">
        <v>1189</v>
      </c>
      <c r="C86" s="84"/>
    </row>
    <row r="87" spans="1:3" s="83" customFormat="1" ht="14.25">
      <c r="A87" s="89" t="s">
        <v>79</v>
      </c>
      <c r="B87" s="35">
        <v>301</v>
      </c>
      <c r="C87" s="84"/>
    </row>
    <row r="88" spans="1:3" s="83" customFormat="1" ht="14.25">
      <c r="A88" s="89" t="s">
        <v>87</v>
      </c>
      <c r="B88" s="35">
        <v>491</v>
      </c>
      <c r="C88" s="84"/>
    </row>
    <row r="89" spans="1:3" s="83" customFormat="1" ht="14.25">
      <c r="A89" s="89" t="s">
        <v>84</v>
      </c>
      <c r="B89" s="35">
        <v>350</v>
      </c>
      <c r="C89" s="84"/>
    </row>
    <row r="90" spans="1:3" s="83" customFormat="1" ht="14.25">
      <c r="A90" s="89" t="s">
        <v>124</v>
      </c>
      <c r="B90" s="35">
        <v>47</v>
      </c>
      <c r="C90" s="84"/>
    </row>
    <row r="91" spans="1:3" s="83" customFormat="1" ht="14.25">
      <c r="A91" s="89" t="s">
        <v>125</v>
      </c>
      <c r="B91" s="35">
        <v>498</v>
      </c>
      <c r="C91" s="84"/>
    </row>
    <row r="92" spans="1:3" s="83" customFormat="1" ht="14.25">
      <c r="A92" s="89" t="s">
        <v>79</v>
      </c>
      <c r="B92" s="35">
        <v>313</v>
      </c>
      <c r="C92" s="84"/>
    </row>
    <row r="93" spans="1:3" s="83" customFormat="1" ht="14.25">
      <c r="A93" s="89" t="s">
        <v>87</v>
      </c>
      <c r="B93" s="35">
        <v>8</v>
      </c>
      <c r="C93" s="84"/>
    </row>
    <row r="94" spans="1:3" s="83" customFormat="1" ht="14.25">
      <c r="A94" s="89" t="s">
        <v>126</v>
      </c>
      <c r="B94" s="35">
        <v>20</v>
      </c>
      <c r="C94" s="84"/>
    </row>
    <row r="95" spans="1:3" s="83" customFormat="1" ht="14.25">
      <c r="A95" s="89" t="s">
        <v>84</v>
      </c>
      <c r="B95" s="35">
        <v>90</v>
      </c>
      <c r="C95" s="84"/>
    </row>
    <row r="96" spans="1:3" s="83" customFormat="1" ht="14.25">
      <c r="A96" s="89" t="s">
        <v>127</v>
      </c>
      <c r="B96" s="35">
        <v>67</v>
      </c>
      <c r="C96" s="84"/>
    </row>
    <row r="97" spans="1:3" s="83" customFormat="1" ht="14.25">
      <c r="A97" s="89" t="s">
        <v>128</v>
      </c>
      <c r="B97" s="35">
        <v>3775</v>
      </c>
      <c r="C97" s="84"/>
    </row>
    <row r="98" spans="1:3" s="83" customFormat="1" ht="14.25">
      <c r="A98" s="89" t="s">
        <v>79</v>
      </c>
      <c r="B98" s="35">
        <v>3177</v>
      </c>
      <c r="C98" s="84"/>
    </row>
    <row r="99" spans="1:3" s="83" customFormat="1" ht="14.25">
      <c r="A99" s="89" t="s">
        <v>87</v>
      </c>
      <c r="B99" s="35">
        <v>411</v>
      </c>
      <c r="C99" s="84"/>
    </row>
    <row r="100" spans="1:3" s="83" customFormat="1" ht="14.25">
      <c r="A100" s="89" t="s">
        <v>129</v>
      </c>
      <c r="B100" s="35">
        <v>7</v>
      </c>
      <c r="C100" s="84"/>
    </row>
    <row r="101" spans="1:3" s="83" customFormat="1" ht="14.25">
      <c r="A101" s="89" t="s">
        <v>130</v>
      </c>
      <c r="B101" s="35">
        <v>34</v>
      </c>
      <c r="C101" s="84"/>
    </row>
    <row r="102" spans="1:3" s="83" customFormat="1" ht="14.25">
      <c r="A102" s="89" t="s">
        <v>84</v>
      </c>
      <c r="B102" s="35">
        <v>99</v>
      </c>
      <c r="C102" s="84"/>
    </row>
    <row r="103" spans="1:3" s="83" customFormat="1" ht="14.25">
      <c r="A103" s="89" t="s">
        <v>131</v>
      </c>
      <c r="B103" s="35">
        <v>47</v>
      </c>
      <c r="C103" s="84"/>
    </row>
    <row r="104" spans="1:3" s="83" customFormat="1" ht="14.25">
      <c r="A104" s="89" t="s">
        <v>132</v>
      </c>
      <c r="B104" s="35">
        <v>214</v>
      </c>
      <c r="C104" s="84"/>
    </row>
    <row r="105" spans="1:3" s="83" customFormat="1" ht="14.25">
      <c r="A105" s="89" t="s">
        <v>133</v>
      </c>
      <c r="B105" s="35">
        <v>214</v>
      </c>
      <c r="C105" s="84"/>
    </row>
    <row r="106" spans="1:3" s="83" customFormat="1" ht="14.25">
      <c r="A106" s="89" t="s">
        <v>134</v>
      </c>
      <c r="B106" s="35">
        <v>260</v>
      </c>
      <c r="C106" s="84"/>
    </row>
    <row r="107" spans="1:3" s="83" customFormat="1" ht="14.25">
      <c r="A107" s="89" t="s">
        <v>135</v>
      </c>
      <c r="B107" s="35">
        <v>260</v>
      </c>
      <c r="C107" s="84"/>
    </row>
    <row r="108" spans="1:3" s="83" customFormat="1" ht="14.25">
      <c r="A108" s="89" t="s">
        <v>136</v>
      </c>
      <c r="B108" s="35">
        <v>96</v>
      </c>
      <c r="C108" s="84"/>
    </row>
    <row r="109" spans="1:3" s="83" customFormat="1" ht="14.25">
      <c r="A109" s="89" t="s">
        <v>137</v>
      </c>
      <c r="B109" s="35">
        <v>139</v>
      </c>
      <c r="C109" s="84"/>
    </row>
    <row r="110" spans="1:3" s="83" customFormat="1" ht="14.25">
      <c r="A110" s="89" t="s">
        <v>138</v>
      </c>
      <c r="B110" s="35">
        <v>25</v>
      </c>
      <c r="C110" s="84"/>
    </row>
    <row r="111" spans="1:3" s="83" customFormat="1" ht="14.25">
      <c r="A111" s="89" t="s">
        <v>139</v>
      </c>
      <c r="B111" s="35">
        <v>21118</v>
      </c>
      <c r="C111" s="84"/>
    </row>
    <row r="112" spans="1:3" s="83" customFormat="1" ht="14.25">
      <c r="A112" s="89" t="s">
        <v>140</v>
      </c>
      <c r="B112" s="35">
        <v>19288</v>
      </c>
      <c r="C112" s="84"/>
    </row>
    <row r="113" spans="1:3" s="83" customFormat="1" ht="14.25">
      <c r="A113" s="89" t="s">
        <v>79</v>
      </c>
      <c r="B113" s="35">
        <v>15193</v>
      </c>
      <c r="C113" s="84"/>
    </row>
    <row r="114" spans="1:3" s="83" customFormat="1" ht="14.25">
      <c r="A114" s="89" t="s">
        <v>87</v>
      </c>
      <c r="B114" s="35">
        <v>2960</v>
      </c>
      <c r="C114" s="84"/>
    </row>
    <row r="115" spans="1:3" s="83" customFormat="1" ht="14.25">
      <c r="A115" s="89" t="s">
        <v>141</v>
      </c>
      <c r="B115" s="35">
        <v>5</v>
      </c>
      <c r="C115" s="84"/>
    </row>
    <row r="116" spans="1:3" s="83" customFormat="1" ht="14.25">
      <c r="A116" s="89" t="s">
        <v>142</v>
      </c>
      <c r="B116" s="35">
        <v>1130</v>
      </c>
      <c r="C116" s="84"/>
    </row>
    <row r="117" spans="1:3" s="83" customFormat="1" ht="14.25">
      <c r="A117" s="89" t="s">
        <v>143</v>
      </c>
      <c r="B117" s="35">
        <v>1830</v>
      </c>
      <c r="C117" s="84"/>
    </row>
    <row r="118" spans="1:3" s="83" customFormat="1" ht="14.25">
      <c r="A118" s="89" t="s">
        <v>79</v>
      </c>
      <c r="B118" s="35">
        <v>1254</v>
      </c>
      <c r="C118" s="84"/>
    </row>
    <row r="119" spans="1:3" s="83" customFormat="1" ht="14.25">
      <c r="A119" s="89" t="s">
        <v>87</v>
      </c>
      <c r="B119" s="35">
        <v>408</v>
      </c>
      <c r="C119" s="84"/>
    </row>
    <row r="120" spans="1:3" s="83" customFormat="1" ht="14.25">
      <c r="A120" s="89" t="s">
        <v>144</v>
      </c>
      <c r="B120" s="35">
        <v>6</v>
      </c>
      <c r="C120" s="84"/>
    </row>
    <row r="121" spans="1:3" s="83" customFormat="1" ht="14.25">
      <c r="A121" s="89" t="s">
        <v>84</v>
      </c>
      <c r="B121" s="35">
        <v>140</v>
      </c>
      <c r="C121" s="84"/>
    </row>
    <row r="122" spans="1:3" s="83" customFormat="1" ht="14.25">
      <c r="A122" s="89" t="s">
        <v>145</v>
      </c>
      <c r="B122" s="35">
        <v>22</v>
      </c>
      <c r="C122" s="84"/>
    </row>
    <row r="123" spans="1:3" s="83" customFormat="1" ht="14.25">
      <c r="A123" s="89" t="s">
        <v>146</v>
      </c>
      <c r="B123" s="35">
        <v>142630</v>
      </c>
      <c r="C123" s="84"/>
    </row>
    <row r="124" spans="1:3" s="83" customFormat="1" ht="14.25">
      <c r="A124" s="89" t="s">
        <v>147</v>
      </c>
      <c r="B124" s="35">
        <v>2922</v>
      </c>
      <c r="C124" s="84"/>
    </row>
    <row r="125" spans="1:3" s="83" customFormat="1" ht="14.25">
      <c r="A125" s="89" t="s">
        <v>79</v>
      </c>
      <c r="B125" s="35">
        <v>421</v>
      </c>
      <c r="C125" s="84"/>
    </row>
    <row r="126" spans="1:3" s="83" customFormat="1" ht="14.25">
      <c r="A126" s="89" t="s">
        <v>87</v>
      </c>
      <c r="B126" s="35">
        <v>1</v>
      </c>
      <c r="C126" s="84"/>
    </row>
    <row r="127" spans="1:3" s="83" customFormat="1" ht="14.25">
      <c r="A127" s="89" t="s">
        <v>148</v>
      </c>
      <c r="B127" s="35">
        <v>2500</v>
      </c>
      <c r="C127" s="84"/>
    </row>
    <row r="128" spans="1:3" s="83" customFormat="1" ht="14.25">
      <c r="A128" s="89" t="s">
        <v>149</v>
      </c>
      <c r="B128" s="35">
        <v>121884</v>
      </c>
      <c r="C128" s="84"/>
    </row>
    <row r="129" spans="1:3" s="83" customFormat="1" ht="14.25">
      <c r="A129" s="89" t="s">
        <v>150</v>
      </c>
      <c r="B129" s="35">
        <v>7181</v>
      </c>
      <c r="C129" s="84"/>
    </row>
    <row r="130" spans="1:3" s="83" customFormat="1" ht="14.25">
      <c r="A130" s="89" t="s">
        <v>151</v>
      </c>
      <c r="B130" s="35">
        <v>56614</v>
      </c>
      <c r="C130" s="84"/>
    </row>
    <row r="131" spans="1:3" s="83" customFormat="1" ht="14.25">
      <c r="A131" s="89" t="s">
        <v>152</v>
      </c>
      <c r="B131" s="35">
        <v>43319</v>
      </c>
      <c r="C131" s="84"/>
    </row>
    <row r="132" spans="1:3" s="83" customFormat="1" ht="14.25">
      <c r="A132" s="89" t="s">
        <v>153</v>
      </c>
      <c r="B132" s="35">
        <v>14735</v>
      </c>
      <c r="C132" s="84"/>
    </row>
    <row r="133" spans="1:3" s="83" customFormat="1" ht="14.25">
      <c r="A133" s="89" t="s">
        <v>154</v>
      </c>
      <c r="B133" s="35">
        <v>1</v>
      </c>
      <c r="C133" s="84"/>
    </row>
    <row r="134" spans="1:3" s="83" customFormat="1" ht="14.25">
      <c r="A134" s="89" t="s">
        <v>155</v>
      </c>
      <c r="B134" s="35">
        <v>34</v>
      </c>
      <c r="C134" s="84"/>
    </row>
    <row r="135" spans="1:3" s="83" customFormat="1" ht="14.25">
      <c r="A135" s="89" t="s">
        <v>156</v>
      </c>
      <c r="B135" s="35">
        <v>8973</v>
      </c>
      <c r="C135" s="84"/>
    </row>
    <row r="136" spans="1:3" s="83" customFormat="1" ht="14.25">
      <c r="A136" s="89" t="s">
        <v>157</v>
      </c>
      <c r="B136" s="35">
        <v>8973</v>
      </c>
      <c r="C136" s="84"/>
    </row>
    <row r="137" spans="1:3" s="83" customFormat="1" ht="14.25">
      <c r="A137" s="89" t="s">
        <v>158</v>
      </c>
      <c r="B137" s="35">
        <v>450</v>
      </c>
      <c r="C137" s="84"/>
    </row>
    <row r="138" spans="1:3" s="83" customFormat="1" ht="14.25">
      <c r="A138" s="89" t="s">
        <v>159</v>
      </c>
      <c r="B138" s="35">
        <v>450</v>
      </c>
      <c r="C138" s="84"/>
    </row>
    <row r="139" spans="1:3" s="83" customFormat="1" ht="14.25">
      <c r="A139" s="89" t="s">
        <v>160</v>
      </c>
      <c r="B139" s="35">
        <v>1452</v>
      </c>
      <c r="C139" s="84"/>
    </row>
    <row r="140" spans="1:3" s="83" customFormat="1" ht="14.25">
      <c r="A140" s="89" t="s">
        <v>161</v>
      </c>
      <c r="B140" s="35">
        <v>8</v>
      </c>
      <c r="C140" s="84"/>
    </row>
    <row r="141" spans="1:3" s="83" customFormat="1" ht="14.25">
      <c r="A141" s="89" t="s">
        <v>162</v>
      </c>
      <c r="B141" s="35">
        <v>760</v>
      </c>
      <c r="C141" s="84"/>
    </row>
    <row r="142" spans="1:3" s="83" customFormat="1" ht="14.25">
      <c r="A142" s="89" t="s">
        <v>163</v>
      </c>
      <c r="B142" s="35">
        <v>684</v>
      </c>
      <c r="C142" s="84"/>
    </row>
    <row r="143" spans="1:3" s="83" customFormat="1" ht="14.25">
      <c r="A143" s="89" t="s">
        <v>164</v>
      </c>
      <c r="B143" s="35">
        <v>1183</v>
      </c>
      <c r="C143" s="84"/>
    </row>
    <row r="144" spans="1:3" s="83" customFormat="1" ht="14.25">
      <c r="A144" s="89" t="s">
        <v>165</v>
      </c>
      <c r="B144" s="35">
        <v>1183</v>
      </c>
      <c r="C144" s="84"/>
    </row>
    <row r="145" spans="1:3" s="83" customFormat="1" ht="14.25">
      <c r="A145" s="89" t="s">
        <v>166</v>
      </c>
      <c r="B145" s="35">
        <v>5766</v>
      </c>
      <c r="C145" s="84"/>
    </row>
    <row r="146" spans="1:3" s="83" customFormat="1" ht="14.25">
      <c r="A146" s="89" t="s">
        <v>167</v>
      </c>
      <c r="B146" s="35">
        <v>5766</v>
      </c>
      <c r="C146" s="84"/>
    </row>
    <row r="147" spans="1:3" s="83" customFormat="1" ht="14.25">
      <c r="A147" s="89" t="s">
        <v>168</v>
      </c>
      <c r="B147" s="35">
        <v>7803</v>
      </c>
      <c r="C147" s="84"/>
    </row>
    <row r="148" spans="1:3" s="83" customFormat="1" ht="14.25">
      <c r="A148" s="89" t="s">
        <v>169</v>
      </c>
      <c r="B148" s="35">
        <v>1836</v>
      </c>
      <c r="C148" s="84"/>
    </row>
    <row r="149" spans="1:3" s="83" customFormat="1" ht="14.25">
      <c r="A149" s="89" t="s">
        <v>79</v>
      </c>
      <c r="B149" s="35">
        <v>187</v>
      </c>
      <c r="C149" s="84"/>
    </row>
    <row r="150" spans="1:3" s="83" customFormat="1" ht="14.25">
      <c r="A150" s="89" t="s">
        <v>170</v>
      </c>
      <c r="B150" s="35">
        <v>1649</v>
      </c>
      <c r="C150" s="84"/>
    </row>
    <row r="151" spans="1:3" s="83" customFormat="1" ht="14.25">
      <c r="A151" s="89" t="s">
        <v>171</v>
      </c>
      <c r="B151" s="35">
        <v>5600</v>
      </c>
      <c r="C151" s="84"/>
    </row>
    <row r="152" spans="1:3" s="83" customFormat="1" ht="14.25">
      <c r="A152" s="89" t="s">
        <v>172</v>
      </c>
      <c r="B152" s="35">
        <v>5600</v>
      </c>
      <c r="C152" s="84"/>
    </row>
    <row r="153" spans="1:3" s="83" customFormat="1" ht="14.25">
      <c r="A153" s="89" t="s">
        <v>173</v>
      </c>
      <c r="B153" s="35">
        <v>48</v>
      </c>
      <c r="C153" s="84"/>
    </row>
    <row r="154" spans="1:3" s="83" customFormat="1" ht="14.25">
      <c r="A154" s="89" t="s">
        <v>174</v>
      </c>
      <c r="B154" s="35">
        <v>48</v>
      </c>
      <c r="C154" s="84"/>
    </row>
    <row r="155" spans="1:3" s="83" customFormat="1" ht="14.25">
      <c r="A155" s="89" t="s">
        <v>175</v>
      </c>
      <c r="B155" s="35">
        <v>46</v>
      </c>
      <c r="C155" s="84"/>
    </row>
    <row r="156" spans="1:3" s="83" customFormat="1" ht="14.25">
      <c r="A156" s="89" t="s">
        <v>176</v>
      </c>
      <c r="B156" s="35">
        <v>46</v>
      </c>
      <c r="C156" s="84"/>
    </row>
    <row r="157" spans="1:3" s="83" customFormat="1" ht="14.25">
      <c r="A157" s="89" t="s">
        <v>177</v>
      </c>
      <c r="B157" s="35">
        <v>90</v>
      </c>
      <c r="C157" s="84"/>
    </row>
    <row r="158" spans="1:3" s="83" customFormat="1" ht="14.25">
      <c r="A158" s="89" t="s">
        <v>176</v>
      </c>
      <c r="B158" s="35">
        <v>60</v>
      </c>
      <c r="C158" s="84"/>
    </row>
    <row r="159" spans="1:3" s="83" customFormat="1" ht="14.25">
      <c r="A159" s="89" t="s">
        <v>178</v>
      </c>
      <c r="B159" s="35">
        <v>30</v>
      </c>
      <c r="C159" s="84"/>
    </row>
    <row r="160" spans="1:3" s="83" customFormat="1" ht="14.25">
      <c r="A160" s="89" t="s">
        <v>179</v>
      </c>
      <c r="B160" s="35">
        <v>183</v>
      </c>
      <c r="C160" s="84"/>
    </row>
    <row r="161" spans="1:3" s="83" customFormat="1" ht="14.25">
      <c r="A161" s="89" t="s">
        <v>180</v>
      </c>
      <c r="B161" s="35">
        <v>183</v>
      </c>
      <c r="C161" s="84"/>
    </row>
    <row r="162" spans="1:3" s="83" customFormat="1" ht="14.25">
      <c r="A162" s="89" t="s">
        <v>181</v>
      </c>
      <c r="B162" s="35">
        <v>5115</v>
      </c>
      <c r="C162" s="84"/>
    </row>
    <row r="163" spans="1:3" s="83" customFormat="1" ht="14.25">
      <c r="A163" s="89" t="s">
        <v>182</v>
      </c>
      <c r="B163" s="35">
        <v>2327</v>
      </c>
      <c r="C163" s="84"/>
    </row>
    <row r="164" spans="1:3" s="83" customFormat="1" ht="14.25">
      <c r="A164" s="89" t="s">
        <v>79</v>
      </c>
      <c r="B164" s="35">
        <v>580</v>
      </c>
      <c r="C164" s="84"/>
    </row>
    <row r="165" spans="1:3" s="83" customFormat="1" ht="14.25">
      <c r="A165" s="89" t="s">
        <v>87</v>
      </c>
      <c r="B165" s="35">
        <v>87</v>
      </c>
      <c r="C165" s="84"/>
    </row>
    <row r="166" spans="1:3" s="83" customFormat="1" ht="14.25">
      <c r="A166" s="89" t="s">
        <v>183</v>
      </c>
      <c r="B166" s="35">
        <v>377</v>
      </c>
      <c r="C166" s="84"/>
    </row>
    <row r="167" spans="1:3" s="83" customFormat="1" ht="14.25">
      <c r="A167" s="89" t="s">
        <v>184</v>
      </c>
      <c r="B167" s="35">
        <v>98</v>
      </c>
      <c r="C167" s="84"/>
    </row>
    <row r="168" spans="1:3" s="83" customFormat="1" ht="14.25">
      <c r="A168" s="89" t="s">
        <v>185</v>
      </c>
      <c r="B168" s="35">
        <v>191</v>
      </c>
      <c r="C168" s="84"/>
    </row>
    <row r="169" spans="1:3" s="83" customFormat="1" ht="14.25">
      <c r="A169" s="89" t="s">
        <v>186</v>
      </c>
      <c r="B169" s="35">
        <v>2</v>
      </c>
      <c r="C169" s="84"/>
    </row>
    <row r="170" spans="1:3" s="83" customFormat="1" ht="14.25">
      <c r="A170" s="89" t="s">
        <v>187</v>
      </c>
      <c r="B170" s="35">
        <v>745</v>
      </c>
      <c r="C170" s="84"/>
    </row>
    <row r="171" spans="1:3" s="83" customFormat="1" ht="14.25">
      <c r="A171" s="89" t="s">
        <v>188</v>
      </c>
      <c r="B171" s="35">
        <v>247</v>
      </c>
      <c r="C171" s="84"/>
    </row>
    <row r="172" spans="1:3" s="83" customFormat="1" ht="14.25">
      <c r="A172" s="89" t="s">
        <v>189</v>
      </c>
      <c r="B172" s="35">
        <v>30</v>
      </c>
      <c r="C172" s="84"/>
    </row>
    <row r="173" spans="1:3" s="83" customFormat="1" ht="14.25">
      <c r="A173" s="89" t="s">
        <v>190</v>
      </c>
      <c r="B173" s="35">
        <v>30</v>
      </c>
      <c r="C173" s="84"/>
    </row>
    <row r="174" spans="1:3" s="83" customFormat="1" ht="14.25">
      <c r="A174" s="89" t="s">
        <v>191</v>
      </c>
      <c r="B174" s="35">
        <v>645</v>
      </c>
      <c r="C174" s="84"/>
    </row>
    <row r="175" spans="1:3" s="83" customFormat="1" ht="14.25">
      <c r="A175" s="89" t="s">
        <v>192</v>
      </c>
      <c r="B175" s="35">
        <v>414</v>
      </c>
      <c r="C175" s="84"/>
    </row>
    <row r="176" spans="1:3" s="83" customFormat="1" ht="14.25">
      <c r="A176" s="89" t="s">
        <v>193</v>
      </c>
      <c r="B176" s="35">
        <v>166</v>
      </c>
      <c r="C176" s="84"/>
    </row>
    <row r="177" spans="1:3" s="83" customFormat="1" ht="14.25">
      <c r="A177" s="89" t="s">
        <v>194</v>
      </c>
      <c r="B177" s="35">
        <v>65</v>
      </c>
      <c r="C177" s="84"/>
    </row>
    <row r="178" spans="1:3" s="83" customFormat="1" ht="14.25">
      <c r="A178" s="89" t="s">
        <v>195</v>
      </c>
      <c r="B178" s="35">
        <v>43</v>
      </c>
      <c r="C178" s="84"/>
    </row>
    <row r="179" spans="1:3" s="83" customFormat="1" ht="14.25">
      <c r="A179" s="89" t="s">
        <v>196</v>
      </c>
      <c r="B179" s="35">
        <v>43</v>
      </c>
      <c r="C179" s="84"/>
    </row>
    <row r="180" spans="1:3" s="83" customFormat="1" ht="14.25">
      <c r="A180" s="89" t="s">
        <v>197</v>
      </c>
      <c r="B180" s="35">
        <v>1981</v>
      </c>
      <c r="C180" s="84"/>
    </row>
    <row r="181" spans="1:3" s="83" customFormat="1" ht="14.25">
      <c r="A181" s="89" t="s">
        <v>198</v>
      </c>
      <c r="B181" s="35">
        <v>40</v>
      </c>
      <c r="C181" s="84"/>
    </row>
    <row r="182" spans="1:3" s="83" customFormat="1" ht="14.25">
      <c r="A182" s="89" t="s">
        <v>199</v>
      </c>
      <c r="B182" s="35">
        <v>1577</v>
      </c>
      <c r="C182" s="84"/>
    </row>
    <row r="183" spans="1:3" s="83" customFormat="1" ht="14.25">
      <c r="A183" s="89" t="s">
        <v>200</v>
      </c>
      <c r="B183" s="35">
        <v>364</v>
      </c>
      <c r="C183" s="84"/>
    </row>
    <row r="184" spans="1:3" s="83" customFormat="1" ht="14.25">
      <c r="A184" s="89" t="s">
        <v>201</v>
      </c>
      <c r="B184" s="35">
        <v>89</v>
      </c>
      <c r="C184" s="84"/>
    </row>
    <row r="185" spans="1:3" s="83" customFormat="1" ht="14.25">
      <c r="A185" s="89" t="s">
        <v>202</v>
      </c>
      <c r="B185" s="35">
        <v>89</v>
      </c>
      <c r="C185" s="84"/>
    </row>
    <row r="186" spans="1:3" s="83" customFormat="1" ht="14.25">
      <c r="A186" s="89" t="s">
        <v>203</v>
      </c>
      <c r="B186" s="35">
        <v>84112</v>
      </c>
      <c r="C186" s="84"/>
    </row>
    <row r="187" spans="1:3" s="83" customFormat="1" ht="14.25">
      <c r="A187" s="89" t="s">
        <v>204</v>
      </c>
      <c r="B187" s="35">
        <v>3200</v>
      </c>
      <c r="C187" s="84"/>
    </row>
    <row r="188" spans="1:3" s="83" customFormat="1" ht="14.25">
      <c r="A188" s="89" t="s">
        <v>79</v>
      </c>
      <c r="B188" s="35">
        <v>601</v>
      </c>
      <c r="C188" s="84"/>
    </row>
    <row r="189" spans="1:3" s="83" customFormat="1" ht="14.25">
      <c r="A189" s="89" t="s">
        <v>87</v>
      </c>
      <c r="B189" s="35">
        <v>142</v>
      </c>
      <c r="C189" s="84"/>
    </row>
    <row r="190" spans="1:3" s="83" customFormat="1" ht="14.25">
      <c r="A190" s="89" t="s">
        <v>205</v>
      </c>
      <c r="B190" s="35">
        <v>163</v>
      </c>
      <c r="C190" s="84"/>
    </row>
    <row r="191" spans="1:3" s="83" customFormat="1" ht="14.25">
      <c r="A191" s="89" t="s">
        <v>206</v>
      </c>
      <c r="B191" s="35">
        <v>495</v>
      </c>
      <c r="C191" s="84"/>
    </row>
    <row r="192" spans="1:3" s="83" customFormat="1" ht="14.25">
      <c r="A192" s="89" t="s">
        <v>207</v>
      </c>
      <c r="B192" s="35">
        <v>1316</v>
      </c>
      <c r="C192" s="84"/>
    </row>
    <row r="193" spans="1:3" s="83" customFormat="1" ht="14.25">
      <c r="A193" s="89" t="s">
        <v>208</v>
      </c>
      <c r="B193" s="35">
        <v>41</v>
      </c>
      <c r="C193" s="84"/>
    </row>
    <row r="194" spans="1:3" s="83" customFormat="1" ht="14.25">
      <c r="A194" s="89" t="s">
        <v>209</v>
      </c>
      <c r="B194" s="35">
        <v>65</v>
      </c>
      <c r="C194" s="84"/>
    </row>
    <row r="195" spans="1:3" s="83" customFormat="1" ht="14.25">
      <c r="A195" s="89" t="s">
        <v>210</v>
      </c>
      <c r="B195" s="35">
        <v>62</v>
      </c>
      <c r="C195" s="84"/>
    </row>
    <row r="196" spans="1:3" s="83" customFormat="1" ht="14.25">
      <c r="A196" s="89" t="s">
        <v>211</v>
      </c>
      <c r="B196" s="35">
        <v>315</v>
      </c>
      <c r="C196" s="84"/>
    </row>
    <row r="197" spans="1:3" s="83" customFormat="1" ht="14.25">
      <c r="A197" s="89" t="s">
        <v>212</v>
      </c>
      <c r="B197" s="35">
        <v>957</v>
      </c>
      <c r="C197" s="84"/>
    </row>
    <row r="198" spans="1:3" s="83" customFormat="1" ht="14.25">
      <c r="A198" s="89" t="s">
        <v>79</v>
      </c>
      <c r="B198" s="35">
        <v>307</v>
      </c>
      <c r="C198" s="84"/>
    </row>
    <row r="199" spans="1:3" s="83" customFormat="1" ht="14.25">
      <c r="A199" s="89" t="s">
        <v>213</v>
      </c>
      <c r="B199" s="35">
        <v>70</v>
      </c>
      <c r="C199" s="84"/>
    </row>
    <row r="200" spans="1:3" s="83" customFormat="1" ht="14.25">
      <c r="A200" s="89" t="s">
        <v>214</v>
      </c>
      <c r="B200" s="35">
        <v>5</v>
      </c>
      <c r="C200" s="84"/>
    </row>
    <row r="201" spans="1:3" s="83" customFormat="1" ht="14.25">
      <c r="A201" s="89" t="s">
        <v>215</v>
      </c>
      <c r="B201" s="35">
        <v>575</v>
      </c>
      <c r="C201" s="84"/>
    </row>
    <row r="202" spans="1:3" s="83" customFormat="1" ht="14.25">
      <c r="A202" s="89" t="s">
        <v>216</v>
      </c>
      <c r="B202" s="35">
        <v>50002</v>
      </c>
      <c r="C202" s="84"/>
    </row>
    <row r="203" spans="1:3" s="83" customFormat="1" ht="14.25">
      <c r="A203" s="89" t="s">
        <v>217</v>
      </c>
      <c r="B203" s="35">
        <v>33</v>
      </c>
      <c r="C203" s="84"/>
    </row>
    <row r="204" spans="1:3" s="83" customFormat="1" ht="14.25">
      <c r="A204" s="89" t="s">
        <v>218</v>
      </c>
      <c r="B204" s="35">
        <v>12</v>
      </c>
      <c r="C204" s="84"/>
    </row>
    <row r="205" spans="1:3" s="83" customFormat="1" ht="14.25">
      <c r="A205" s="89" t="s">
        <v>219</v>
      </c>
      <c r="B205" s="35">
        <v>15101</v>
      </c>
      <c r="C205" s="84"/>
    </row>
    <row r="206" spans="1:3" s="83" customFormat="1" ht="14.25">
      <c r="A206" s="89" t="s">
        <v>220</v>
      </c>
      <c r="B206" s="35">
        <v>20726</v>
      </c>
      <c r="C206" s="84"/>
    </row>
    <row r="207" spans="1:3" s="83" customFormat="1" ht="14.25">
      <c r="A207" s="89" t="s">
        <v>221</v>
      </c>
      <c r="B207" s="35">
        <v>14130</v>
      </c>
      <c r="C207" s="84"/>
    </row>
    <row r="208" spans="1:3" s="83" customFormat="1" ht="14.25">
      <c r="A208" s="89" t="s">
        <v>222</v>
      </c>
      <c r="B208" s="35">
        <v>3012</v>
      </c>
      <c r="C208" s="84"/>
    </row>
    <row r="209" spans="1:3" s="83" customFormat="1" ht="14.25">
      <c r="A209" s="89" t="s">
        <v>223</v>
      </c>
      <c r="B209" s="35">
        <v>3012</v>
      </c>
      <c r="C209" s="84"/>
    </row>
    <row r="210" spans="1:3" s="83" customFormat="1" ht="14.25">
      <c r="A210" s="89" t="s">
        <v>224</v>
      </c>
      <c r="B210" s="35">
        <v>8551</v>
      </c>
      <c r="C210" s="84"/>
    </row>
    <row r="211" spans="1:3" s="83" customFormat="1" ht="14.25">
      <c r="A211" s="89" t="s">
        <v>225</v>
      </c>
      <c r="B211" s="35">
        <v>1211</v>
      </c>
      <c r="C211" s="84"/>
    </row>
    <row r="212" spans="1:3" s="83" customFormat="1" ht="14.25">
      <c r="A212" s="89" t="s">
        <v>226</v>
      </c>
      <c r="B212" s="35">
        <v>1660</v>
      </c>
      <c r="C212" s="84"/>
    </row>
    <row r="213" spans="1:3" s="83" customFormat="1" ht="14.25">
      <c r="A213" s="89" t="s">
        <v>227</v>
      </c>
      <c r="B213" s="35">
        <v>4035</v>
      </c>
      <c r="C213" s="84"/>
    </row>
    <row r="214" spans="1:3" s="83" customFormat="1" ht="14.25">
      <c r="A214" s="89" t="s">
        <v>228</v>
      </c>
      <c r="B214" s="35">
        <v>13</v>
      </c>
      <c r="C214" s="84"/>
    </row>
    <row r="215" spans="1:3" s="83" customFormat="1" ht="14.25">
      <c r="A215" s="89" t="s">
        <v>229</v>
      </c>
      <c r="B215" s="35">
        <v>787</v>
      </c>
      <c r="C215" s="84"/>
    </row>
    <row r="216" spans="1:3" s="83" customFormat="1" ht="14.25">
      <c r="A216" s="89" t="s">
        <v>230</v>
      </c>
      <c r="B216" s="35">
        <v>429</v>
      </c>
      <c r="C216" s="84"/>
    </row>
    <row r="217" spans="1:3" s="83" customFormat="1" ht="14.25">
      <c r="A217" s="89" t="s">
        <v>231</v>
      </c>
      <c r="B217" s="35">
        <v>416</v>
      </c>
      <c r="C217" s="84"/>
    </row>
    <row r="218" spans="1:3" s="83" customFormat="1" ht="14.25">
      <c r="A218" s="89" t="s">
        <v>232</v>
      </c>
      <c r="B218" s="35">
        <v>1602</v>
      </c>
      <c r="C218" s="84"/>
    </row>
    <row r="219" spans="1:3" s="83" customFormat="1" ht="14.25">
      <c r="A219" s="89" t="s">
        <v>233</v>
      </c>
      <c r="B219" s="35">
        <v>1041</v>
      </c>
      <c r="C219" s="84"/>
    </row>
    <row r="220" spans="1:3" s="83" customFormat="1" ht="14.25">
      <c r="A220" s="89" t="s">
        <v>234</v>
      </c>
      <c r="B220" s="35">
        <v>215</v>
      </c>
      <c r="C220" s="84"/>
    </row>
    <row r="221" spans="1:3" s="83" customFormat="1" ht="14.25">
      <c r="A221" s="89" t="s">
        <v>235</v>
      </c>
      <c r="B221" s="35">
        <v>74</v>
      </c>
      <c r="C221" s="84"/>
    </row>
    <row r="222" spans="1:3" s="83" customFormat="1" ht="14.25">
      <c r="A222" s="89" t="s">
        <v>236</v>
      </c>
      <c r="B222" s="35">
        <v>20</v>
      </c>
      <c r="C222" s="84"/>
    </row>
    <row r="223" spans="1:3" s="83" customFormat="1" ht="14.25">
      <c r="A223" s="89" t="s">
        <v>237</v>
      </c>
      <c r="B223" s="35">
        <v>252</v>
      </c>
      <c r="C223" s="84"/>
    </row>
    <row r="224" spans="1:3" s="83" customFormat="1" ht="14.25">
      <c r="A224" s="89" t="s">
        <v>238</v>
      </c>
      <c r="B224" s="35">
        <v>1522</v>
      </c>
      <c r="C224" s="84"/>
    </row>
    <row r="225" spans="1:3" s="83" customFormat="1" ht="14.25">
      <c r="A225" s="89" t="s">
        <v>239</v>
      </c>
      <c r="B225" s="35">
        <v>195</v>
      </c>
      <c r="C225" s="84"/>
    </row>
    <row r="226" spans="1:3" s="83" customFormat="1" ht="14.25">
      <c r="A226" s="89" t="s">
        <v>240</v>
      </c>
      <c r="B226" s="35">
        <v>822</v>
      </c>
      <c r="C226" s="84"/>
    </row>
    <row r="227" spans="1:3" s="83" customFormat="1" ht="14.25">
      <c r="A227" s="89" t="s">
        <v>241</v>
      </c>
      <c r="B227" s="35">
        <v>225</v>
      </c>
      <c r="C227" s="84"/>
    </row>
    <row r="228" spans="1:3" s="83" customFormat="1" ht="14.25">
      <c r="A228" s="89" t="s">
        <v>242</v>
      </c>
      <c r="B228" s="35">
        <v>280</v>
      </c>
      <c r="C228" s="84"/>
    </row>
    <row r="229" spans="1:3" s="83" customFormat="1" ht="14.25">
      <c r="A229" s="89" t="s">
        <v>243</v>
      </c>
      <c r="B229" s="35">
        <v>2344</v>
      </c>
      <c r="C229" s="84"/>
    </row>
    <row r="230" spans="1:3" s="83" customFormat="1" ht="14.25">
      <c r="A230" s="89" t="s">
        <v>79</v>
      </c>
      <c r="B230" s="35">
        <v>134</v>
      </c>
      <c r="C230" s="84"/>
    </row>
    <row r="231" spans="1:3" s="83" customFormat="1" ht="14.25">
      <c r="A231" s="89" t="s">
        <v>87</v>
      </c>
      <c r="B231" s="35">
        <v>156</v>
      </c>
      <c r="C231" s="84"/>
    </row>
    <row r="232" spans="1:3" s="83" customFormat="1" ht="14.25">
      <c r="A232" s="89" t="s">
        <v>244</v>
      </c>
      <c r="B232" s="35">
        <v>408</v>
      </c>
      <c r="C232" s="84"/>
    </row>
    <row r="233" spans="1:3" s="83" customFormat="1" ht="14.25">
      <c r="A233" s="89" t="s">
        <v>245</v>
      </c>
      <c r="B233" s="35">
        <v>40</v>
      </c>
      <c r="C233" s="84"/>
    </row>
    <row r="234" spans="1:3" s="83" customFormat="1" ht="14.25">
      <c r="A234" s="89" t="s">
        <v>246</v>
      </c>
      <c r="B234" s="35">
        <v>1160</v>
      </c>
      <c r="C234" s="84"/>
    </row>
    <row r="235" spans="1:3" s="83" customFormat="1" ht="14.25">
      <c r="A235" s="89" t="s">
        <v>247</v>
      </c>
      <c r="B235" s="35">
        <v>446</v>
      </c>
      <c r="C235" s="84"/>
    </row>
    <row r="236" spans="1:3" s="83" customFormat="1" ht="14.25">
      <c r="A236" s="89" t="s">
        <v>248</v>
      </c>
      <c r="B236" s="35">
        <v>264</v>
      </c>
      <c r="C236" s="84"/>
    </row>
    <row r="237" spans="1:3" s="83" customFormat="1" ht="14.25">
      <c r="A237" s="89" t="s">
        <v>79</v>
      </c>
      <c r="B237" s="35">
        <v>129</v>
      </c>
      <c r="C237" s="84"/>
    </row>
    <row r="238" spans="1:3" s="83" customFormat="1" ht="14.25">
      <c r="A238" s="89" t="s">
        <v>87</v>
      </c>
      <c r="B238" s="35">
        <v>12</v>
      </c>
      <c r="C238" s="84"/>
    </row>
    <row r="239" spans="1:3" s="83" customFormat="1" ht="14.25">
      <c r="A239" s="89" t="s">
        <v>249</v>
      </c>
      <c r="B239" s="35">
        <v>123</v>
      </c>
      <c r="C239" s="84"/>
    </row>
    <row r="240" spans="1:3" s="83" customFormat="1" ht="14.25">
      <c r="A240" s="89" t="s">
        <v>250</v>
      </c>
      <c r="B240" s="35">
        <v>10089</v>
      </c>
      <c r="C240" s="84"/>
    </row>
    <row r="241" spans="1:3" s="83" customFormat="1" ht="14.25">
      <c r="A241" s="89" t="s">
        <v>251</v>
      </c>
      <c r="B241" s="35">
        <v>2465</v>
      </c>
      <c r="C241" s="84"/>
    </row>
    <row r="242" spans="1:3" s="83" customFormat="1" ht="14.25">
      <c r="A242" s="89" t="s">
        <v>252</v>
      </c>
      <c r="B242" s="35">
        <v>7624</v>
      </c>
      <c r="C242" s="84"/>
    </row>
    <row r="243" spans="1:3" s="83" customFormat="1" ht="14.25">
      <c r="A243" s="89" t="s">
        <v>253</v>
      </c>
      <c r="B243" s="35">
        <v>735</v>
      </c>
      <c r="C243" s="84"/>
    </row>
    <row r="244" spans="1:3" s="83" customFormat="1" ht="14.25">
      <c r="A244" s="89" t="s">
        <v>254</v>
      </c>
      <c r="B244" s="35">
        <v>682</v>
      </c>
      <c r="C244" s="84"/>
    </row>
    <row r="245" spans="1:3" s="83" customFormat="1" ht="14.25">
      <c r="A245" s="89" t="s">
        <v>255</v>
      </c>
      <c r="B245" s="35">
        <v>53</v>
      </c>
      <c r="C245" s="84"/>
    </row>
    <row r="246" spans="1:3" s="83" customFormat="1" ht="14.25">
      <c r="A246" s="89" t="s">
        <v>256</v>
      </c>
      <c r="B246" s="35">
        <v>7</v>
      </c>
      <c r="C246" s="84"/>
    </row>
    <row r="247" spans="1:3" s="83" customFormat="1" ht="14.25">
      <c r="A247" s="89" t="s">
        <v>257</v>
      </c>
      <c r="B247" s="35">
        <v>7</v>
      </c>
      <c r="C247" s="84"/>
    </row>
    <row r="248" spans="1:3" s="83" customFormat="1" ht="14.25">
      <c r="A248" s="89" t="s">
        <v>258</v>
      </c>
      <c r="B248" s="35">
        <v>798</v>
      </c>
      <c r="C248" s="84"/>
    </row>
    <row r="249" spans="1:3" s="83" customFormat="1" ht="14.25">
      <c r="A249" s="89" t="s">
        <v>259</v>
      </c>
      <c r="B249" s="35">
        <v>65</v>
      </c>
      <c r="C249" s="84"/>
    </row>
    <row r="250" spans="1:3" s="83" customFormat="1" ht="14.25">
      <c r="A250" s="89" t="s">
        <v>260</v>
      </c>
      <c r="B250" s="35">
        <v>733</v>
      </c>
      <c r="C250" s="84"/>
    </row>
    <row r="251" spans="1:3" s="83" customFormat="1" ht="14.25">
      <c r="A251" s="89" t="s">
        <v>261</v>
      </c>
      <c r="B251" s="35">
        <v>516</v>
      </c>
      <c r="C251" s="84"/>
    </row>
    <row r="252" spans="1:3" s="83" customFormat="1" ht="14.25">
      <c r="A252" s="89" t="s">
        <v>79</v>
      </c>
      <c r="B252" s="35">
        <v>205</v>
      </c>
      <c r="C252" s="84"/>
    </row>
    <row r="253" spans="1:3" s="83" customFormat="1" ht="14.25">
      <c r="A253" s="89" t="s">
        <v>87</v>
      </c>
      <c r="B253" s="35">
        <v>34</v>
      </c>
      <c r="C253" s="84"/>
    </row>
    <row r="254" spans="1:3" s="83" customFormat="1" ht="14.25">
      <c r="A254" s="89" t="s">
        <v>262</v>
      </c>
      <c r="B254" s="35">
        <v>50</v>
      </c>
      <c r="C254" s="84"/>
    </row>
    <row r="255" spans="1:3" s="83" customFormat="1" ht="14.25">
      <c r="A255" s="89" t="s">
        <v>84</v>
      </c>
      <c r="B255" s="35">
        <v>91</v>
      </c>
      <c r="C255" s="84"/>
    </row>
    <row r="256" spans="1:3" s="83" customFormat="1" ht="14.25">
      <c r="A256" s="89" t="s">
        <v>263</v>
      </c>
      <c r="B256" s="35">
        <v>136</v>
      </c>
      <c r="C256" s="84"/>
    </row>
    <row r="257" spans="1:3" s="83" customFormat="1" ht="14.25">
      <c r="A257" s="89" t="s">
        <v>264</v>
      </c>
      <c r="B257" s="35">
        <v>513</v>
      </c>
      <c r="C257" s="84"/>
    </row>
    <row r="258" spans="1:3" s="83" customFormat="1" ht="14.25">
      <c r="A258" s="89" t="s">
        <v>265</v>
      </c>
      <c r="B258" s="35">
        <v>513</v>
      </c>
      <c r="C258" s="84"/>
    </row>
    <row r="259" spans="1:3" s="83" customFormat="1" ht="14.25">
      <c r="A259" s="89" t="s">
        <v>266</v>
      </c>
      <c r="B259" s="35">
        <v>46741</v>
      </c>
      <c r="C259" s="84"/>
    </row>
    <row r="260" spans="1:3" s="83" customFormat="1" ht="14.25">
      <c r="A260" s="89" t="s">
        <v>267</v>
      </c>
      <c r="B260" s="35">
        <v>2863</v>
      </c>
      <c r="C260" s="84"/>
    </row>
    <row r="261" spans="1:3" s="83" customFormat="1" ht="14.25">
      <c r="A261" s="89" t="s">
        <v>79</v>
      </c>
      <c r="B261" s="35">
        <v>422</v>
      </c>
      <c r="C261" s="84"/>
    </row>
    <row r="262" spans="1:3" s="83" customFormat="1" ht="14.25">
      <c r="A262" s="89" t="s">
        <v>268</v>
      </c>
      <c r="B262" s="35">
        <v>2441</v>
      </c>
      <c r="C262" s="84"/>
    </row>
    <row r="263" spans="1:3" s="83" customFormat="1" ht="14.25">
      <c r="A263" s="89" t="s">
        <v>269</v>
      </c>
      <c r="B263" s="35">
        <v>1524</v>
      </c>
      <c r="C263" s="84"/>
    </row>
    <row r="264" spans="1:3" s="83" customFormat="1" ht="14.25">
      <c r="A264" s="89" t="s">
        <v>270</v>
      </c>
      <c r="B264" s="35">
        <v>837</v>
      </c>
      <c r="C264" s="84"/>
    </row>
    <row r="265" spans="1:3" s="83" customFormat="1" ht="14.25">
      <c r="A265" s="89" t="s">
        <v>271</v>
      </c>
      <c r="B265" s="35">
        <v>632</v>
      </c>
      <c r="C265" s="84"/>
    </row>
    <row r="266" spans="1:3" s="83" customFormat="1" ht="14.25">
      <c r="A266" s="89" t="s">
        <v>272</v>
      </c>
      <c r="B266" s="35">
        <v>55</v>
      </c>
      <c r="C266" s="84"/>
    </row>
    <row r="267" spans="1:3" s="83" customFormat="1" ht="14.25">
      <c r="A267" s="89" t="s">
        <v>273</v>
      </c>
      <c r="B267" s="35">
        <v>7502</v>
      </c>
      <c r="C267" s="84"/>
    </row>
    <row r="268" spans="1:3" s="83" customFormat="1" ht="14.25">
      <c r="A268" s="89" t="s">
        <v>274</v>
      </c>
      <c r="B268" s="35">
        <v>600</v>
      </c>
      <c r="C268" s="84"/>
    </row>
    <row r="269" spans="1:3" s="83" customFormat="1" ht="14.25">
      <c r="A269" s="89" t="s">
        <v>275</v>
      </c>
      <c r="B269" s="35">
        <v>6238</v>
      </c>
      <c r="C269" s="84"/>
    </row>
    <row r="270" spans="1:3" s="83" customFormat="1" ht="14.25">
      <c r="A270" s="89" t="s">
        <v>276</v>
      </c>
      <c r="B270" s="35">
        <v>664</v>
      </c>
      <c r="C270" s="84"/>
    </row>
    <row r="271" spans="1:3" s="83" customFormat="1" ht="14.25">
      <c r="A271" s="89" t="s">
        <v>277</v>
      </c>
      <c r="B271" s="35">
        <v>13091</v>
      </c>
      <c r="C271" s="84"/>
    </row>
    <row r="272" spans="1:3" s="83" customFormat="1" ht="14.25">
      <c r="A272" s="89" t="s">
        <v>278</v>
      </c>
      <c r="B272" s="35">
        <v>990</v>
      </c>
      <c r="C272" s="84"/>
    </row>
    <row r="273" spans="1:3" s="83" customFormat="1" ht="14.25">
      <c r="A273" s="89" t="s">
        <v>279</v>
      </c>
      <c r="B273" s="35">
        <v>1170</v>
      </c>
      <c r="C273" s="84"/>
    </row>
    <row r="274" spans="1:3" s="83" customFormat="1" ht="14.25">
      <c r="A274" s="89" t="s">
        <v>280</v>
      </c>
      <c r="B274" s="35">
        <v>1338</v>
      </c>
      <c r="C274" s="84"/>
    </row>
    <row r="275" spans="1:3" s="83" customFormat="1" ht="14.25">
      <c r="A275" s="89" t="s">
        <v>281</v>
      </c>
      <c r="B275" s="35">
        <v>1328</v>
      </c>
      <c r="C275" s="84"/>
    </row>
    <row r="276" spans="1:3" s="83" customFormat="1" ht="14.25">
      <c r="A276" s="89" t="s">
        <v>282</v>
      </c>
      <c r="B276" s="35">
        <v>5431</v>
      </c>
      <c r="C276" s="84"/>
    </row>
    <row r="277" spans="1:3" s="83" customFormat="1" ht="14.25">
      <c r="A277" s="89" t="s">
        <v>283</v>
      </c>
      <c r="B277" s="35">
        <v>368</v>
      </c>
      <c r="C277" s="84"/>
    </row>
    <row r="278" spans="1:3" s="83" customFormat="1" ht="14.25">
      <c r="A278" s="89" t="s">
        <v>284</v>
      </c>
      <c r="B278" s="35">
        <v>1269</v>
      </c>
      <c r="C278" s="84"/>
    </row>
    <row r="279" spans="1:3" s="83" customFormat="1" ht="14.25">
      <c r="A279" s="89" t="s">
        <v>285</v>
      </c>
      <c r="B279" s="35">
        <v>1197</v>
      </c>
      <c r="C279" s="84"/>
    </row>
    <row r="280" spans="1:3" s="83" customFormat="1" ht="14.25">
      <c r="A280" s="89" t="s">
        <v>286</v>
      </c>
      <c r="B280" s="35">
        <v>191</v>
      </c>
      <c r="C280" s="84"/>
    </row>
    <row r="281" spans="1:3" s="83" customFormat="1" ht="14.25">
      <c r="A281" s="89" t="s">
        <v>287</v>
      </c>
      <c r="B281" s="35">
        <v>191</v>
      </c>
      <c r="C281" s="84"/>
    </row>
    <row r="282" spans="1:3" s="83" customFormat="1" ht="14.25">
      <c r="A282" s="89" t="s">
        <v>288</v>
      </c>
      <c r="B282" s="35">
        <v>2319</v>
      </c>
      <c r="C282" s="84"/>
    </row>
    <row r="283" spans="1:3" s="83" customFormat="1" ht="14.25">
      <c r="A283" s="89" t="s">
        <v>289</v>
      </c>
      <c r="B283" s="35">
        <v>106</v>
      </c>
      <c r="C283" s="84"/>
    </row>
    <row r="284" spans="1:3" s="83" customFormat="1" ht="14.25">
      <c r="A284" s="89" t="s">
        <v>290</v>
      </c>
      <c r="B284" s="35">
        <v>1970</v>
      </c>
      <c r="C284" s="84"/>
    </row>
    <row r="285" spans="1:3" s="83" customFormat="1" ht="14.25">
      <c r="A285" s="89" t="s">
        <v>291</v>
      </c>
      <c r="B285" s="35">
        <v>243</v>
      </c>
      <c r="C285" s="84"/>
    </row>
    <row r="286" spans="1:3" s="83" customFormat="1" ht="14.25">
      <c r="A286" s="89" t="s">
        <v>292</v>
      </c>
      <c r="B286" s="35">
        <v>10487</v>
      </c>
      <c r="C286" s="84"/>
    </row>
    <row r="287" spans="1:3" s="83" customFormat="1" ht="14.25">
      <c r="A287" s="89" t="s">
        <v>293</v>
      </c>
      <c r="B287" s="35">
        <v>2132</v>
      </c>
      <c r="C287" s="84"/>
    </row>
    <row r="288" spans="1:3" s="83" customFormat="1" ht="14.25">
      <c r="A288" s="89" t="s">
        <v>294</v>
      </c>
      <c r="B288" s="35">
        <v>7941</v>
      </c>
      <c r="C288" s="84"/>
    </row>
    <row r="289" spans="1:3" s="83" customFormat="1" ht="14.25">
      <c r="A289" s="89" t="s">
        <v>295</v>
      </c>
      <c r="B289" s="35">
        <v>388</v>
      </c>
      <c r="C289" s="84"/>
    </row>
    <row r="290" spans="1:3" s="83" customFormat="1" ht="14.25">
      <c r="A290" s="89" t="s">
        <v>296</v>
      </c>
      <c r="B290" s="35">
        <v>26</v>
      </c>
      <c r="C290" s="84"/>
    </row>
    <row r="291" spans="1:3" s="83" customFormat="1" ht="14.25">
      <c r="A291" s="89" t="s">
        <v>297</v>
      </c>
      <c r="B291" s="35">
        <v>3817</v>
      </c>
      <c r="C291" s="84"/>
    </row>
    <row r="292" spans="1:3" s="83" customFormat="1" ht="14.25">
      <c r="A292" s="89" t="s">
        <v>298</v>
      </c>
      <c r="B292" s="35">
        <v>2123</v>
      </c>
      <c r="C292" s="84"/>
    </row>
    <row r="293" spans="1:3" s="83" customFormat="1" ht="14.25">
      <c r="A293" s="89" t="s">
        <v>299</v>
      </c>
      <c r="B293" s="35">
        <v>1694</v>
      </c>
      <c r="C293" s="84"/>
    </row>
    <row r="294" spans="1:3" s="83" customFormat="1" ht="14.25">
      <c r="A294" s="89" t="s">
        <v>300</v>
      </c>
      <c r="B294" s="35">
        <v>3383</v>
      </c>
      <c r="C294" s="84"/>
    </row>
    <row r="295" spans="1:3" s="83" customFormat="1" ht="14.25">
      <c r="A295" s="89" t="s">
        <v>301</v>
      </c>
      <c r="B295" s="35">
        <v>3127</v>
      </c>
      <c r="C295" s="84"/>
    </row>
    <row r="296" spans="1:3" s="83" customFormat="1" ht="14.25">
      <c r="A296" s="89" t="s">
        <v>302</v>
      </c>
      <c r="B296" s="35">
        <v>256</v>
      </c>
      <c r="C296" s="84"/>
    </row>
    <row r="297" spans="1:3" s="83" customFormat="1" ht="14.25">
      <c r="A297" s="89" t="s">
        <v>303</v>
      </c>
      <c r="B297" s="35">
        <v>485</v>
      </c>
      <c r="C297" s="84"/>
    </row>
    <row r="298" spans="1:3" s="83" customFormat="1" ht="14.25">
      <c r="A298" s="89" t="s">
        <v>304</v>
      </c>
      <c r="B298" s="35">
        <v>485</v>
      </c>
      <c r="C298" s="84"/>
    </row>
    <row r="299" spans="1:3" s="83" customFormat="1" ht="14.25">
      <c r="A299" s="89" t="s">
        <v>305</v>
      </c>
      <c r="B299" s="35">
        <v>855</v>
      </c>
      <c r="C299" s="84"/>
    </row>
    <row r="300" spans="1:3" s="83" customFormat="1" ht="14.25">
      <c r="A300" s="89" t="s">
        <v>79</v>
      </c>
      <c r="B300" s="35">
        <v>642</v>
      </c>
      <c r="C300" s="84"/>
    </row>
    <row r="301" spans="1:3" s="83" customFormat="1" ht="14.25">
      <c r="A301" s="89" t="s">
        <v>87</v>
      </c>
      <c r="B301" s="35">
        <v>75</v>
      </c>
      <c r="C301" s="84"/>
    </row>
    <row r="302" spans="1:3" s="83" customFormat="1" ht="14.25">
      <c r="A302" s="89" t="s">
        <v>141</v>
      </c>
      <c r="B302" s="35">
        <v>27</v>
      </c>
      <c r="C302" s="84"/>
    </row>
    <row r="303" spans="1:3" s="83" customFormat="1" ht="14.25">
      <c r="A303" s="89" t="s">
        <v>306</v>
      </c>
      <c r="B303" s="35">
        <v>58</v>
      </c>
      <c r="C303" s="84"/>
    </row>
    <row r="304" spans="1:3" s="83" customFormat="1" ht="14.25">
      <c r="A304" s="89" t="s">
        <v>307</v>
      </c>
      <c r="B304" s="35">
        <v>53</v>
      </c>
      <c r="C304" s="84"/>
    </row>
    <row r="305" spans="1:3" s="83" customFormat="1" ht="14.25">
      <c r="A305" s="89" t="s">
        <v>308</v>
      </c>
      <c r="B305" s="35">
        <v>224</v>
      </c>
      <c r="C305" s="84"/>
    </row>
    <row r="306" spans="1:3" s="83" customFormat="1" ht="14.25">
      <c r="A306" s="89" t="s">
        <v>309</v>
      </c>
      <c r="B306" s="35">
        <v>224</v>
      </c>
      <c r="C306" s="84"/>
    </row>
    <row r="307" spans="1:3" s="83" customFormat="1" ht="14.25">
      <c r="A307" s="89" t="s">
        <v>310</v>
      </c>
      <c r="B307" s="35">
        <v>11175</v>
      </c>
      <c r="C307" s="84"/>
    </row>
    <row r="308" spans="1:3" s="83" customFormat="1" ht="14.25">
      <c r="A308" s="89" t="s">
        <v>311</v>
      </c>
      <c r="B308" s="35">
        <v>1845</v>
      </c>
      <c r="C308" s="84"/>
    </row>
    <row r="309" spans="1:3" s="83" customFormat="1" ht="14.25">
      <c r="A309" s="89" t="s">
        <v>79</v>
      </c>
      <c r="B309" s="35">
        <v>704</v>
      </c>
      <c r="C309" s="84"/>
    </row>
    <row r="310" spans="1:3" s="83" customFormat="1" ht="14.25">
      <c r="A310" s="89" t="s">
        <v>87</v>
      </c>
      <c r="B310" s="35">
        <v>48</v>
      </c>
      <c r="C310" s="84"/>
    </row>
    <row r="311" spans="1:3" s="83" customFormat="1" ht="14.25">
      <c r="A311" s="89" t="s">
        <v>312</v>
      </c>
      <c r="B311" s="35">
        <v>130</v>
      </c>
      <c r="C311" s="84"/>
    </row>
    <row r="312" spans="1:3" s="83" customFormat="1" ht="14.25">
      <c r="A312" s="89" t="s">
        <v>313</v>
      </c>
      <c r="B312" s="35">
        <v>963</v>
      </c>
      <c r="C312" s="84"/>
    </row>
    <row r="313" spans="1:3" s="83" customFormat="1" ht="14.25">
      <c r="A313" s="89" t="s">
        <v>314</v>
      </c>
      <c r="B313" s="35">
        <v>8527</v>
      </c>
      <c r="C313" s="84"/>
    </row>
    <row r="314" spans="1:3" s="83" customFormat="1" ht="14.25">
      <c r="A314" s="89" t="s">
        <v>315</v>
      </c>
      <c r="B314" s="35">
        <v>43</v>
      </c>
      <c r="C314" s="84"/>
    </row>
    <row r="315" spans="1:3" s="83" customFormat="1" ht="14.25">
      <c r="A315" s="89" t="s">
        <v>316</v>
      </c>
      <c r="B315" s="35">
        <v>2757</v>
      </c>
      <c r="C315" s="84"/>
    </row>
    <row r="316" spans="1:3" s="83" customFormat="1" ht="14.25">
      <c r="A316" s="89" t="s">
        <v>317</v>
      </c>
      <c r="B316" s="35">
        <v>1</v>
      </c>
      <c r="C316" s="84"/>
    </row>
    <row r="317" spans="1:3" s="83" customFormat="1" ht="14.25">
      <c r="A317" s="89" t="s">
        <v>318</v>
      </c>
      <c r="B317" s="35">
        <v>26</v>
      </c>
      <c r="C317" s="84"/>
    </row>
    <row r="318" spans="1:3" s="83" customFormat="1" ht="14.25">
      <c r="A318" s="89" t="s">
        <v>319</v>
      </c>
      <c r="B318" s="35">
        <v>5700</v>
      </c>
      <c r="C318" s="84"/>
    </row>
    <row r="319" spans="1:3" s="83" customFormat="1" ht="14.25">
      <c r="A319" s="89" t="s">
        <v>320</v>
      </c>
      <c r="B319" s="35">
        <v>93</v>
      </c>
      <c r="C319" s="84"/>
    </row>
    <row r="320" spans="1:3" s="83" customFormat="1" ht="14.25">
      <c r="A320" s="89" t="s">
        <v>321</v>
      </c>
      <c r="B320" s="35">
        <v>93</v>
      </c>
      <c r="C320" s="84"/>
    </row>
    <row r="321" spans="1:3" s="83" customFormat="1" ht="14.25">
      <c r="A321" s="89" t="s">
        <v>322</v>
      </c>
      <c r="B321" s="35">
        <v>272</v>
      </c>
      <c r="C321" s="84"/>
    </row>
    <row r="322" spans="1:3" s="83" customFormat="1" ht="14.25">
      <c r="A322" s="89" t="s">
        <v>323</v>
      </c>
      <c r="B322" s="35">
        <v>193</v>
      </c>
      <c r="C322" s="84"/>
    </row>
    <row r="323" spans="1:3" s="83" customFormat="1" ht="14.25">
      <c r="A323" s="89" t="s">
        <v>324</v>
      </c>
      <c r="B323" s="35">
        <v>28</v>
      </c>
      <c r="C323" s="84"/>
    </row>
    <row r="324" spans="1:3" s="83" customFormat="1" ht="14.25">
      <c r="A324" s="89" t="s">
        <v>325</v>
      </c>
      <c r="B324" s="35">
        <v>51</v>
      </c>
      <c r="C324" s="84"/>
    </row>
    <row r="325" spans="1:3" s="83" customFormat="1" ht="14.25">
      <c r="A325" s="89" t="s">
        <v>326</v>
      </c>
      <c r="B325" s="35">
        <v>118</v>
      </c>
      <c r="C325" s="84"/>
    </row>
    <row r="326" spans="1:3" s="83" customFormat="1" ht="14.25">
      <c r="A326" s="89" t="s">
        <v>327</v>
      </c>
      <c r="B326" s="35">
        <v>118</v>
      </c>
      <c r="C326" s="84"/>
    </row>
    <row r="327" spans="1:3" s="83" customFormat="1" ht="14.25">
      <c r="A327" s="89" t="s">
        <v>328</v>
      </c>
      <c r="B327" s="35">
        <v>260</v>
      </c>
      <c r="C327" s="84"/>
    </row>
    <row r="328" spans="1:3" s="83" customFormat="1" ht="14.25">
      <c r="A328" s="89" t="s">
        <v>329</v>
      </c>
      <c r="B328" s="35">
        <v>260</v>
      </c>
      <c r="C328" s="84"/>
    </row>
    <row r="329" spans="1:3" s="83" customFormat="1" ht="14.25">
      <c r="A329" s="89" t="s">
        <v>330</v>
      </c>
      <c r="B329" s="35">
        <v>60</v>
      </c>
      <c r="C329" s="84"/>
    </row>
    <row r="330" spans="1:3" s="83" customFormat="1" ht="14.25">
      <c r="A330" s="89" t="s">
        <v>331</v>
      </c>
      <c r="B330" s="35">
        <v>60</v>
      </c>
      <c r="C330" s="84"/>
    </row>
    <row r="331" spans="1:3" s="83" customFormat="1" ht="14.25">
      <c r="A331" s="89" t="s">
        <v>332</v>
      </c>
      <c r="B331" s="35">
        <v>19882</v>
      </c>
      <c r="C331" s="84"/>
    </row>
    <row r="332" spans="1:3" s="83" customFormat="1" ht="14.25">
      <c r="A332" s="89" t="s">
        <v>333</v>
      </c>
      <c r="B332" s="35">
        <v>6662</v>
      </c>
      <c r="C332" s="84"/>
    </row>
    <row r="333" spans="1:3" s="83" customFormat="1" ht="14.25">
      <c r="A333" s="89" t="s">
        <v>79</v>
      </c>
      <c r="B333" s="35">
        <v>1187</v>
      </c>
      <c r="C333" s="84"/>
    </row>
    <row r="334" spans="1:3" s="83" customFormat="1" ht="14.25">
      <c r="A334" s="89" t="s">
        <v>87</v>
      </c>
      <c r="B334" s="35">
        <v>345</v>
      </c>
      <c r="C334" s="84"/>
    </row>
    <row r="335" spans="1:3" s="83" customFormat="1" ht="14.25">
      <c r="A335" s="89" t="s">
        <v>334</v>
      </c>
      <c r="B335" s="35">
        <v>5130</v>
      </c>
      <c r="C335" s="84"/>
    </row>
    <row r="336" spans="1:3" s="83" customFormat="1" ht="14.25">
      <c r="A336" s="89" t="s">
        <v>335</v>
      </c>
      <c r="B336" s="35">
        <v>258</v>
      </c>
      <c r="C336" s="84"/>
    </row>
    <row r="337" spans="1:3" s="83" customFormat="1" ht="14.25">
      <c r="A337" s="89" t="s">
        <v>336</v>
      </c>
      <c r="B337" s="35">
        <v>258</v>
      </c>
      <c r="C337" s="84"/>
    </row>
    <row r="338" spans="1:3" s="83" customFormat="1" ht="14.25">
      <c r="A338" s="89" t="s">
        <v>337</v>
      </c>
      <c r="B338" s="35">
        <v>11211</v>
      </c>
      <c r="C338" s="84"/>
    </row>
    <row r="339" spans="1:3" s="83" customFormat="1" ht="14.25">
      <c r="A339" s="89" t="s">
        <v>338</v>
      </c>
      <c r="B339" s="35">
        <v>11211</v>
      </c>
      <c r="C339" s="84"/>
    </row>
    <row r="340" spans="1:3" s="83" customFormat="1" ht="14.25">
      <c r="A340" s="89" t="s">
        <v>339</v>
      </c>
      <c r="B340" s="35">
        <v>261</v>
      </c>
      <c r="C340" s="84"/>
    </row>
    <row r="341" spans="1:3" s="83" customFormat="1" ht="14.25">
      <c r="A341" s="89" t="s">
        <v>340</v>
      </c>
      <c r="B341" s="35">
        <v>261</v>
      </c>
      <c r="C341" s="84"/>
    </row>
    <row r="342" spans="1:3" s="83" customFormat="1" ht="14.25">
      <c r="A342" s="89" t="s">
        <v>341</v>
      </c>
      <c r="B342" s="35">
        <v>1490</v>
      </c>
      <c r="C342" s="84"/>
    </row>
    <row r="343" spans="1:3" s="83" customFormat="1" ht="14.25">
      <c r="A343" s="89" t="s">
        <v>342</v>
      </c>
      <c r="B343" s="35">
        <v>1490</v>
      </c>
      <c r="C343" s="84"/>
    </row>
    <row r="344" spans="1:3" s="83" customFormat="1" ht="14.25">
      <c r="A344" s="89" t="s">
        <v>343</v>
      </c>
      <c r="B344" s="35">
        <v>59360</v>
      </c>
      <c r="C344" s="84"/>
    </row>
    <row r="345" spans="1:3" s="83" customFormat="1" ht="14.25">
      <c r="A345" s="89" t="s">
        <v>344</v>
      </c>
      <c r="B345" s="35">
        <v>32133</v>
      </c>
      <c r="C345" s="84"/>
    </row>
    <row r="346" spans="1:3" s="83" customFormat="1" ht="14.25">
      <c r="A346" s="89" t="s">
        <v>79</v>
      </c>
      <c r="B346" s="35">
        <v>1235</v>
      </c>
      <c r="C346" s="84"/>
    </row>
    <row r="347" spans="1:3" s="83" customFormat="1" ht="14.25">
      <c r="A347" s="89" t="s">
        <v>87</v>
      </c>
      <c r="B347" s="35">
        <v>10</v>
      </c>
      <c r="C347" s="84"/>
    </row>
    <row r="348" spans="1:3" s="83" customFormat="1" ht="14.25">
      <c r="A348" s="89" t="s">
        <v>84</v>
      </c>
      <c r="B348" s="35">
        <v>2110</v>
      </c>
      <c r="C348" s="84"/>
    </row>
    <row r="349" spans="1:3" s="83" customFormat="1" ht="14.25">
      <c r="A349" s="89" t="s">
        <v>345</v>
      </c>
      <c r="B349" s="35">
        <v>1130</v>
      </c>
      <c r="C349" s="84"/>
    </row>
    <row r="350" spans="1:3" s="83" customFormat="1" ht="14.25">
      <c r="A350" s="89" t="s">
        <v>346</v>
      </c>
      <c r="B350" s="35">
        <v>345</v>
      </c>
      <c r="C350" s="84"/>
    </row>
    <row r="351" spans="1:3" s="83" customFormat="1" ht="14.25">
      <c r="A351" s="89" t="s">
        <v>347</v>
      </c>
      <c r="B351" s="35">
        <v>55</v>
      </c>
      <c r="C351" s="84"/>
    </row>
    <row r="352" spans="1:3" s="83" customFormat="1" ht="14.25">
      <c r="A352" s="89" t="s">
        <v>348</v>
      </c>
      <c r="B352" s="35">
        <v>9862</v>
      </c>
      <c r="C352" s="84"/>
    </row>
    <row r="353" spans="1:3" s="83" customFormat="1" ht="14.25">
      <c r="A353" s="89" t="s">
        <v>349</v>
      </c>
      <c r="B353" s="35">
        <v>199</v>
      </c>
      <c r="C353" s="84"/>
    </row>
    <row r="354" spans="1:3" s="83" customFormat="1" ht="14.25">
      <c r="A354" s="89" t="s">
        <v>350</v>
      </c>
      <c r="B354" s="35">
        <v>38</v>
      </c>
      <c r="C354" s="84"/>
    </row>
    <row r="355" spans="1:3" s="83" customFormat="1" ht="14.25">
      <c r="A355" s="89" t="s">
        <v>351</v>
      </c>
      <c r="B355" s="35">
        <v>1950</v>
      </c>
      <c r="C355" s="84"/>
    </row>
    <row r="356" spans="1:3" s="83" customFormat="1" ht="14.25">
      <c r="A356" s="89" t="s">
        <v>352</v>
      </c>
      <c r="B356" s="35">
        <v>13</v>
      </c>
      <c r="C356" s="84"/>
    </row>
    <row r="357" spans="1:3" s="83" customFormat="1" ht="14.25">
      <c r="A357" s="89" t="s">
        <v>353</v>
      </c>
      <c r="B357" s="35">
        <v>13603</v>
      </c>
      <c r="C357" s="84"/>
    </row>
    <row r="358" spans="1:3" s="83" customFormat="1" ht="14.25">
      <c r="A358" s="89" t="s">
        <v>354</v>
      </c>
      <c r="B358" s="35">
        <v>1583</v>
      </c>
      <c r="C358" s="84"/>
    </row>
    <row r="359" spans="1:3" s="83" customFormat="1" ht="14.25">
      <c r="A359" s="89" t="s">
        <v>355</v>
      </c>
      <c r="B359" s="35">
        <v>6551</v>
      </c>
      <c r="C359" s="84"/>
    </row>
    <row r="360" spans="1:3" s="83" customFormat="1" ht="14.25">
      <c r="A360" s="89" t="s">
        <v>79</v>
      </c>
      <c r="B360" s="35">
        <v>654</v>
      </c>
      <c r="C360" s="84"/>
    </row>
    <row r="361" spans="1:3" s="83" customFormat="1" ht="14.25">
      <c r="A361" s="89" t="s">
        <v>356</v>
      </c>
      <c r="B361" s="35">
        <v>765</v>
      </c>
      <c r="C361" s="84"/>
    </row>
    <row r="362" spans="1:3" s="83" customFormat="1" ht="14.25">
      <c r="A362" s="89" t="s">
        <v>357</v>
      </c>
      <c r="B362" s="35">
        <v>3294</v>
      </c>
      <c r="C362" s="84"/>
    </row>
    <row r="363" spans="1:3" s="83" customFormat="1" ht="14.25">
      <c r="A363" s="89" t="s">
        <v>358</v>
      </c>
      <c r="B363" s="35">
        <v>70</v>
      </c>
      <c r="C363" s="84"/>
    </row>
    <row r="364" spans="1:3" s="83" customFormat="1" ht="14.25">
      <c r="A364" s="89" t="s">
        <v>359</v>
      </c>
      <c r="B364" s="35">
        <v>217</v>
      </c>
      <c r="C364" s="84"/>
    </row>
    <row r="365" spans="1:3" s="83" customFormat="1" ht="14.25">
      <c r="A365" s="89" t="s">
        <v>360</v>
      </c>
      <c r="B365" s="35">
        <v>503</v>
      </c>
      <c r="C365" s="84"/>
    </row>
    <row r="366" spans="1:3" s="83" customFormat="1" ht="14.25">
      <c r="A366" s="89" t="s">
        <v>361</v>
      </c>
      <c r="B366" s="35">
        <v>66</v>
      </c>
      <c r="C366" s="84"/>
    </row>
    <row r="367" spans="1:3" s="83" customFormat="1" ht="14.25">
      <c r="A367" s="89" t="s">
        <v>362</v>
      </c>
      <c r="B367" s="35">
        <v>327</v>
      </c>
      <c r="C367" s="84"/>
    </row>
    <row r="368" spans="1:3" s="83" customFormat="1" ht="14.25">
      <c r="A368" s="89" t="s">
        <v>363</v>
      </c>
      <c r="B368" s="35">
        <v>34</v>
      </c>
      <c r="C368" s="84"/>
    </row>
    <row r="369" spans="1:3" s="83" customFormat="1" ht="14.25">
      <c r="A369" s="89" t="s">
        <v>364</v>
      </c>
      <c r="B369" s="35">
        <v>29</v>
      </c>
      <c r="C369" s="84"/>
    </row>
    <row r="370" spans="1:3" s="83" customFormat="1" ht="14.25">
      <c r="A370" s="89" t="s">
        <v>365</v>
      </c>
      <c r="B370" s="35">
        <v>314</v>
      </c>
      <c r="C370" s="84"/>
    </row>
    <row r="371" spans="1:3" s="83" customFormat="1" ht="14.25">
      <c r="A371" s="89" t="s">
        <v>366</v>
      </c>
      <c r="B371" s="35">
        <v>1</v>
      </c>
      <c r="C371" s="84"/>
    </row>
    <row r="372" spans="1:3" s="83" customFormat="1" ht="14.25">
      <c r="A372" s="89" t="s">
        <v>367</v>
      </c>
      <c r="B372" s="35">
        <v>277</v>
      </c>
      <c r="C372" s="84"/>
    </row>
    <row r="373" spans="1:3" s="83" customFormat="1" ht="14.25">
      <c r="A373" s="89" t="s">
        <v>368</v>
      </c>
      <c r="B373" s="35">
        <v>13327</v>
      </c>
      <c r="C373" s="84"/>
    </row>
    <row r="374" spans="1:3" s="83" customFormat="1" ht="14.25">
      <c r="A374" s="89" t="s">
        <v>79</v>
      </c>
      <c r="B374" s="35">
        <v>416</v>
      </c>
      <c r="C374" s="84"/>
    </row>
    <row r="375" spans="1:3" s="83" customFormat="1" ht="14.25">
      <c r="A375" s="89" t="s">
        <v>87</v>
      </c>
      <c r="B375" s="35">
        <v>98</v>
      </c>
      <c r="C375" s="84"/>
    </row>
    <row r="376" spans="1:3" s="83" customFormat="1" ht="14.25">
      <c r="A376" s="89" t="s">
        <v>369</v>
      </c>
      <c r="B376" s="35">
        <v>4826</v>
      </c>
      <c r="C376" s="84"/>
    </row>
    <row r="377" spans="1:3" s="83" customFormat="1" ht="14.25">
      <c r="A377" s="89" t="s">
        <v>370</v>
      </c>
      <c r="B377" s="35">
        <v>2539</v>
      </c>
      <c r="C377" s="84"/>
    </row>
    <row r="378" spans="1:3" s="83" customFormat="1" ht="14.25">
      <c r="A378" s="89" t="s">
        <v>371</v>
      </c>
      <c r="B378" s="35">
        <v>30</v>
      </c>
      <c r="C378" s="84"/>
    </row>
    <row r="379" spans="1:3" s="83" customFormat="1" ht="14.25">
      <c r="A379" s="89" t="s">
        <v>372</v>
      </c>
      <c r="B379" s="35">
        <v>122</v>
      </c>
      <c r="C379" s="84"/>
    </row>
    <row r="380" spans="1:3" s="83" customFormat="1" ht="14.25">
      <c r="A380" s="89" t="s">
        <v>373</v>
      </c>
      <c r="B380" s="35">
        <v>122</v>
      </c>
      <c r="C380" s="84"/>
    </row>
    <row r="381" spans="1:3" s="83" customFormat="1" ht="14.25">
      <c r="A381" s="89" t="s">
        <v>374</v>
      </c>
      <c r="B381" s="35">
        <v>381</v>
      </c>
      <c r="C381" s="84"/>
    </row>
    <row r="382" spans="1:3" s="83" customFormat="1" ht="14.25">
      <c r="A382" s="89" t="s">
        <v>375</v>
      </c>
      <c r="B382" s="35">
        <v>338</v>
      </c>
      <c r="C382" s="84"/>
    </row>
    <row r="383" spans="1:3" s="83" customFormat="1" ht="14.25">
      <c r="A383" s="89" t="s">
        <v>376</v>
      </c>
      <c r="B383" s="35">
        <v>208</v>
      </c>
      <c r="C383" s="84"/>
    </row>
    <row r="384" spans="1:3" s="83" customFormat="1" ht="14.25">
      <c r="A384" s="89" t="s">
        <v>377</v>
      </c>
      <c r="B384" s="35">
        <v>1021</v>
      </c>
      <c r="C384" s="84"/>
    </row>
    <row r="385" spans="1:3" s="83" customFormat="1" ht="14.25">
      <c r="A385" s="89" t="s">
        <v>378</v>
      </c>
      <c r="B385" s="35">
        <v>2189</v>
      </c>
      <c r="C385" s="84"/>
    </row>
    <row r="386" spans="1:3" s="83" customFormat="1" ht="14.25">
      <c r="A386" s="89" t="s">
        <v>379</v>
      </c>
      <c r="B386" s="35">
        <v>1037</v>
      </c>
      <c r="C386" s="84"/>
    </row>
    <row r="387" spans="1:3" s="83" customFormat="1" ht="14.25">
      <c r="A387" s="89" t="s">
        <v>380</v>
      </c>
      <c r="B387" s="35">
        <v>2618</v>
      </c>
      <c r="C387" s="84"/>
    </row>
    <row r="388" spans="1:3" s="83" customFormat="1" ht="14.25">
      <c r="A388" s="89" t="s">
        <v>87</v>
      </c>
      <c r="B388" s="35">
        <v>89</v>
      </c>
      <c r="C388" s="84"/>
    </row>
    <row r="389" spans="1:3" s="83" customFormat="1" ht="14.25">
      <c r="A389" s="89" t="s">
        <v>381</v>
      </c>
      <c r="B389" s="35">
        <v>256</v>
      </c>
      <c r="C389" s="84"/>
    </row>
    <row r="390" spans="1:3" s="83" customFormat="1" ht="14.25">
      <c r="A390" s="89" t="s">
        <v>382</v>
      </c>
      <c r="B390" s="35">
        <v>1161</v>
      </c>
      <c r="C390" s="84"/>
    </row>
    <row r="391" spans="1:3" s="83" customFormat="1" ht="14.25">
      <c r="A391" s="89" t="s">
        <v>383</v>
      </c>
      <c r="B391" s="35">
        <v>1112</v>
      </c>
      <c r="C391" s="84"/>
    </row>
    <row r="392" spans="1:3" s="83" customFormat="1" ht="14.25">
      <c r="A392" s="89" t="s">
        <v>384</v>
      </c>
      <c r="B392" s="35">
        <v>469</v>
      </c>
      <c r="C392" s="84"/>
    </row>
    <row r="393" spans="1:3" s="83" customFormat="1" ht="14.25">
      <c r="A393" s="89" t="s">
        <v>385</v>
      </c>
      <c r="B393" s="35">
        <v>1</v>
      </c>
      <c r="C393" s="84"/>
    </row>
    <row r="394" spans="1:3" s="83" customFormat="1" ht="14.25">
      <c r="A394" s="89" t="s">
        <v>386</v>
      </c>
      <c r="B394" s="35">
        <v>450</v>
      </c>
      <c r="C394" s="84"/>
    </row>
    <row r="395" spans="1:3" s="83" customFormat="1" ht="14.25">
      <c r="A395" s="89" t="s">
        <v>387</v>
      </c>
      <c r="B395" s="35">
        <v>18</v>
      </c>
      <c r="C395" s="84"/>
    </row>
    <row r="396" spans="1:3" s="83" customFormat="1" ht="14.25">
      <c r="A396" s="89" t="s">
        <v>388</v>
      </c>
      <c r="B396" s="35">
        <v>4254</v>
      </c>
      <c r="C396" s="84"/>
    </row>
    <row r="397" spans="1:3" s="83" customFormat="1" ht="14.25">
      <c r="A397" s="89" t="s">
        <v>389</v>
      </c>
      <c r="B397" s="35">
        <v>725</v>
      </c>
      <c r="C397" s="84"/>
    </row>
    <row r="398" spans="1:3" s="83" customFormat="1" ht="14.25">
      <c r="A398" s="89" t="s">
        <v>390</v>
      </c>
      <c r="B398" s="35">
        <v>2323</v>
      </c>
      <c r="C398" s="84"/>
    </row>
    <row r="399" spans="1:3" s="83" customFormat="1" ht="14.25">
      <c r="A399" s="89" t="s">
        <v>391</v>
      </c>
      <c r="B399" s="35">
        <v>1206</v>
      </c>
      <c r="C399" s="84"/>
    </row>
    <row r="400" spans="1:3" s="83" customFormat="1" ht="14.25">
      <c r="A400" s="89" t="s">
        <v>392</v>
      </c>
      <c r="B400" s="35">
        <v>8</v>
      </c>
      <c r="C400" s="84"/>
    </row>
    <row r="401" spans="1:3" s="83" customFormat="1" ht="14.25">
      <c r="A401" s="89" t="s">
        <v>393</v>
      </c>
      <c r="B401" s="35">
        <v>8</v>
      </c>
      <c r="C401" s="84"/>
    </row>
    <row r="402" spans="1:3" s="83" customFormat="1" ht="14.25">
      <c r="A402" s="89" t="s">
        <v>394</v>
      </c>
      <c r="B402" s="35">
        <v>21577</v>
      </c>
      <c r="C402" s="84"/>
    </row>
    <row r="403" spans="1:3" s="83" customFormat="1" ht="14.25">
      <c r="A403" s="89" t="s">
        <v>395</v>
      </c>
      <c r="B403" s="35">
        <v>21214</v>
      </c>
      <c r="C403" s="84"/>
    </row>
    <row r="404" spans="1:3" s="83" customFormat="1" ht="14.25">
      <c r="A404" s="89" t="s">
        <v>79</v>
      </c>
      <c r="B404" s="35">
        <v>1069</v>
      </c>
      <c r="C404" s="84"/>
    </row>
    <row r="405" spans="1:3" s="83" customFormat="1" ht="14.25">
      <c r="A405" s="89" t="s">
        <v>87</v>
      </c>
      <c r="B405" s="35">
        <v>140</v>
      </c>
      <c r="C405" s="84"/>
    </row>
    <row r="406" spans="1:3" s="83" customFormat="1" ht="14.25">
      <c r="A406" s="89" t="s">
        <v>396</v>
      </c>
      <c r="B406" s="35">
        <v>16880</v>
      </c>
      <c r="C406" s="84"/>
    </row>
    <row r="407" spans="1:3" s="83" customFormat="1" ht="14.25">
      <c r="A407" s="89" t="s">
        <v>397</v>
      </c>
      <c r="B407" s="35">
        <v>10</v>
      </c>
      <c r="C407" s="84"/>
    </row>
    <row r="408" spans="1:3" s="83" customFormat="1" ht="14.25">
      <c r="A408" s="89" t="s">
        <v>398</v>
      </c>
      <c r="B408" s="35">
        <v>3115</v>
      </c>
      <c r="C408" s="84"/>
    </row>
    <row r="409" spans="1:3" s="83" customFormat="1" ht="14.25">
      <c r="A409" s="89" t="s">
        <v>399</v>
      </c>
      <c r="B409" s="35">
        <v>13</v>
      </c>
      <c r="C409" s="84"/>
    </row>
    <row r="410" spans="1:3" s="83" customFormat="1" ht="14.25">
      <c r="A410" s="89" t="s">
        <v>400</v>
      </c>
      <c r="B410" s="35">
        <v>13</v>
      </c>
      <c r="C410" s="84"/>
    </row>
    <row r="411" spans="1:3" s="83" customFormat="1" ht="14.25">
      <c r="A411" s="89" t="s">
        <v>401</v>
      </c>
      <c r="B411" s="35">
        <v>115</v>
      </c>
      <c r="C411" s="84"/>
    </row>
    <row r="412" spans="1:3" s="83" customFormat="1" ht="14.25">
      <c r="A412" s="89" t="s">
        <v>402</v>
      </c>
      <c r="B412" s="35">
        <v>115</v>
      </c>
      <c r="C412" s="84"/>
    </row>
    <row r="413" spans="1:3" s="83" customFormat="1" ht="14.25">
      <c r="A413" s="89" t="s">
        <v>403</v>
      </c>
      <c r="B413" s="35">
        <v>128</v>
      </c>
      <c r="C413" s="84"/>
    </row>
    <row r="414" spans="1:3" s="83" customFormat="1" ht="14.25">
      <c r="A414" s="89" t="s">
        <v>404</v>
      </c>
      <c r="B414" s="35">
        <v>128</v>
      </c>
      <c r="C414" s="84"/>
    </row>
    <row r="415" spans="1:3" s="83" customFormat="1" ht="14.25">
      <c r="A415" s="89" t="s">
        <v>405</v>
      </c>
      <c r="B415" s="35">
        <v>107</v>
      </c>
      <c r="C415" s="84"/>
    </row>
    <row r="416" spans="1:3" s="83" customFormat="1" ht="14.25">
      <c r="A416" s="89" t="s">
        <v>406</v>
      </c>
      <c r="B416" s="35">
        <v>107</v>
      </c>
      <c r="C416" s="84"/>
    </row>
    <row r="417" spans="1:3" s="83" customFormat="1" ht="14.25">
      <c r="A417" s="89" t="s">
        <v>407</v>
      </c>
      <c r="B417" s="35">
        <v>5708</v>
      </c>
      <c r="C417" s="84"/>
    </row>
    <row r="418" spans="1:3" s="83" customFormat="1" ht="14.25">
      <c r="A418" s="89" t="s">
        <v>408</v>
      </c>
      <c r="B418" s="35">
        <v>1686</v>
      </c>
      <c r="C418" s="84"/>
    </row>
    <row r="419" spans="1:3" s="83" customFormat="1" ht="14.25">
      <c r="A419" s="89" t="s">
        <v>409</v>
      </c>
      <c r="B419" s="35">
        <v>1686</v>
      </c>
      <c r="C419" s="84"/>
    </row>
    <row r="420" spans="1:3" s="83" customFormat="1" ht="14.25">
      <c r="A420" s="89" t="s">
        <v>410</v>
      </c>
      <c r="B420" s="35">
        <v>144</v>
      </c>
      <c r="C420" s="84"/>
    </row>
    <row r="421" spans="1:3" s="83" customFormat="1" ht="14.25">
      <c r="A421" s="89" t="s">
        <v>79</v>
      </c>
      <c r="B421" s="35">
        <v>144</v>
      </c>
      <c r="C421" s="84"/>
    </row>
    <row r="422" spans="1:3" s="83" customFormat="1" ht="14.25">
      <c r="A422" s="89" t="s">
        <v>411</v>
      </c>
      <c r="B422" s="35">
        <v>3786</v>
      </c>
      <c r="C422" s="84"/>
    </row>
    <row r="423" spans="1:3" s="83" customFormat="1" ht="14.25">
      <c r="A423" s="89" t="s">
        <v>412</v>
      </c>
      <c r="B423" s="35">
        <v>824</v>
      </c>
      <c r="C423" s="84"/>
    </row>
    <row r="424" spans="1:3" s="83" customFormat="1" ht="14.25">
      <c r="A424" s="89" t="s">
        <v>413</v>
      </c>
      <c r="B424" s="35">
        <v>2962</v>
      </c>
      <c r="C424" s="84"/>
    </row>
    <row r="425" spans="1:3" s="83" customFormat="1" ht="14.25">
      <c r="A425" s="89" t="s">
        <v>414</v>
      </c>
      <c r="B425" s="35">
        <v>92</v>
      </c>
      <c r="C425" s="84"/>
    </row>
    <row r="426" spans="1:3" s="83" customFormat="1" ht="14.25">
      <c r="A426" s="89" t="s">
        <v>415</v>
      </c>
      <c r="B426" s="35">
        <v>92</v>
      </c>
      <c r="C426" s="84"/>
    </row>
    <row r="427" spans="1:3" s="83" customFormat="1" ht="14.25">
      <c r="A427" s="89" t="s">
        <v>416</v>
      </c>
      <c r="B427" s="35">
        <v>1525</v>
      </c>
      <c r="C427" s="84"/>
    </row>
    <row r="428" spans="1:3" s="83" customFormat="1" ht="14.25">
      <c r="A428" s="89" t="s">
        <v>417</v>
      </c>
      <c r="B428" s="35">
        <v>1209</v>
      </c>
      <c r="C428" s="84"/>
    </row>
    <row r="429" spans="1:3" s="83" customFormat="1" ht="14.25">
      <c r="A429" s="89" t="s">
        <v>79</v>
      </c>
      <c r="B429" s="35">
        <v>304</v>
      </c>
      <c r="C429" s="84"/>
    </row>
    <row r="430" spans="1:3" s="83" customFormat="1" ht="14.25">
      <c r="A430" s="89" t="s">
        <v>87</v>
      </c>
      <c r="B430" s="35">
        <v>147</v>
      </c>
      <c r="C430" s="84"/>
    </row>
    <row r="431" spans="1:3" s="83" customFormat="1" ht="14.25">
      <c r="A431" s="89" t="s">
        <v>418</v>
      </c>
      <c r="B431" s="35">
        <v>758</v>
      </c>
      <c r="C431" s="84"/>
    </row>
    <row r="432" spans="1:3" s="83" customFormat="1" ht="14.25">
      <c r="A432" s="89" t="s">
        <v>419</v>
      </c>
      <c r="B432" s="35">
        <v>101</v>
      </c>
      <c r="C432" s="84"/>
    </row>
    <row r="433" spans="1:3" s="83" customFormat="1" ht="14.25">
      <c r="A433" s="89" t="s">
        <v>420</v>
      </c>
      <c r="B433" s="35">
        <v>101</v>
      </c>
      <c r="C433" s="84"/>
    </row>
    <row r="434" spans="1:3" s="83" customFormat="1" ht="14.25">
      <c r="A434" s="89" t="s">
        <v>421</v>
      </c>
      <c r="B434" s="35">
        <v>215</v>
      </c>
      <c r="C434" s="84"/>
    </row>
    <row r="435" spans="1:3" s="83" customFormat="1" ht="14.25">
      <c r="A435" s="89" t="s">
        <v>422</v>
      </c>
      <c r="B435" s="35">
        <v>215</v>
      </c>
      <c r="C435" s="84"/>
    </row>
    <row r="436" spans="1:3" s="83" customFormat="1" ht="14.25">
      <c r="A436" s="89" t="s">
        <v>423</v>
      </c>
      <c r="B436" s="35">
        <v>4599</v>
      </c>
      <c r="C436" s="84"/>
    </row>
    <row r="437" spans="1:3" s="83" customFormat="1" ht="14.25">
      <c r="A437" s="89" t="s">
        <v>424</v>
      </c>
      <c r="B437" s="35">
        <v>4377</v>
      </c>
      <c r="C437" s="84"/>
    </row>
    <row r="438" spans="1:3" s="83" customFormat="1" ht="14.25">
      <c r="A438" s="89" t="s">
        <v>79</v>
      </c>
      <c r="B438" s="35">
        <v>1118</v>
      </c>
      <c r="C438" s="84"/>
    </row>
    <row r="439" spans="1:3" s="83" customFormat="1" ht="14.25">
      <c r="A439" s="89" t="s">
        <v>87</v>
      </c>
      <c r="B439" s="35">
        <v>292</v>
      </c>
      <c r="C439" s="84"/>
    </row>
    <row r="440" spans="1:3" s="83" customFormat="1" ht="14.25">
      <c r="A440" s="89" t="s">
        <v>425</v>
      </c>
      <c r="B440" s="35">
        <v>4</v>
      </c>
      <c r="C440" s="84"/>
    </row>
    <row r="441" spans="1:3" s="83" customFormat="1" ht="14.25">
      <c r="A441" s="89" t="s">
        <v>426</v>
      </c>
      <c r="B441" s="35">
        <v>13</v>
      </c>
      <c r="C441" s="84"/>
    </row>
    <row r="442" spans="1:3" s="83" customFormat="1" ht="14.25">
      <c r="A442" s="89" t="s">
        <v>427</v>
      </c>
      <c r="B442" s="35">
        <v>223</v>
      </c>
      <c r="C442" s="84"/>
    </row>
    <row r="443" spans="1:3" s="83" customFormat="1" ht="14.25">
      <c r="A443" s="89" t="s">
        <v>428</v>
      </c>
      <c r="B443" s="35">
        <v>10</v>
      </c>
      <c r="C443" s="84"/>
    </row>
    <row r="444" spans="1:3" s="83" customFormat="1" ht="14.25">
      <c r="A444" s="89" t="s">
        <v>429</v>
      </c>
      <c r="B444" s="35">
        <v>45</v>
      </c>
      <c r="C444" s="84"/>
    </row>
    <row r="445" spans="1:3" s="83" customFormat="1" ht="14.25">
      <c r="A445" s="89" t="s">
        <v>430</v>
      </c>
      <c r="B445" s="35">
        <v>47</v>
      </c>
      <c r="C445" s="84"/>
    </row>
    <row r="446" spans="1:3" s="83" customFormat="1" ht="14.25">
      <c r="A446" s="89" t="s">
        <v>84</v>
      </c>
      <c r="B446" s="35">
        <v>2553</v>
      </c>
      <c r="C446" s="84"/>
    </row>
    <row r="447" spans="1:3" s="83" customFormat="1" ht="14.25">
      <c r="A447" s="89" t="s">
        <v>431</v>
      </c>
      <c r="B447" s="35">
        <v>72</v>
      </c>
      <c r="C447" s="84"/>
    </row>
    <row r="448" spans="1:3" s="83" customFormat="1" ht="14.25">
      <c r="A448" s="89" t="s">
        <v>432</v>
      </c>
      <c r="B448" s="35">
        <v>222</v>
      </c>
      <c r="C448" s="84"/>
    </row>
    <row r="449" spans="1:3" s="83" customFormat="1" ht="14.25">
      <c r="A449" s="89" t="s">
        <v>433</v>
      </c>
      <c r="B449" s="35">
        <v>2</v>
      </c>
      <c r="C449" s="84"/>
    </row>
    <row r="450" spans="1:3" s="83" customFormat="1" ht="14.25">
      <c r="A450" s="89" t="s">
        <v>434</v>
      </c>
      <c r="B450" s="35">
        <v>220</v>
      </c>
      <c r="C450" s="84"/>
    </row>
    <row r="451" spans="1:3" s="83" customFormat="1" ht="14.25">
      <c r="A451" s="89" t="s">
        <v>435</v>
      </c>
      <c r="B451" s="35">
        <v>32484</v>
      </c>
      <c r="C451" s="84"/>
    </row>
    <row r="452" spans="1:3" s="83" customFormat="1" ht="14.25">
      <c r="A452" s="89" t="s">
        <v>436</v>
      </c>
      <c r="B452" s="35">
        <v>19991</v>
      </c>
      <c r="C452" s="84"/>
    </row>
    <row r="453" spans="1:3" s="83" customFormat="1" ht="14.25">
      <c r="A453" s="89" t="s">
        <v>437</v>
      </c>
      <c r="B453" s="35">
        <v>1860</v>
      </c>
      <c r="C453" s="84"/>
    </row>
    <row r="454" spans="1:3" s="83" customFormat="1" ht="14.25">
      <c r="A454" s="89" t="s">
        <v>438</v>
      </c>
      <c r="B454" s="35">
        <v>45</v>
      </c>
      <c r="C454" s="84"/>
    </row>
    <row r="455" spans="1:3" s="83" customFormat="1" ht="14.25">
      <c r="A455" s="89" t="s">
        <v>439</v>
      </c>
      <c r="B455" s="35">
        <v>5</v>
      </c>
      <c r="C455" s="84"/>
    </row>
    <row r="456" spans="1:3" s="83" customFormat="1" ht="14.25">
      <c r="A456" s="89" t="s">
        <v>440</v>
      </c>
      <c r="B456" s="35">
        <v>73</v>
      </c>
      <c r="C456" s="84"/>
    </row>
    <row r="457" spans="1:3" s="83" customFormat="1" ht="14.25">
      <c r="A457" s="89" t="s">
        <v>441</v>
      </c>
      <c r="B457" s="35">
        <v>18008</v>
      </c>
      <c r="C457" s="84"/>
    </row>
    <row r="458" spans="1:3" s="83" customFormat="1" ht="14.25">
      <c r="A458" s="89" t="s">
        <v>442</v>
      </c>
      <c r="B458" s="35">
        <v>12493</v>
      </c>
      <c r="C458" s="84"/>
    </row>
    <row r="459" spans="1:3" s="83" customFormat="1" ht="14.25">
      <c r="A459" s="89" t="s">
        <v>443</v>
      </c>
      <c r="B459" s="35">
        <v>12493</v>
      </c>
      <c r="C459" s="84"/>
    </row>
    <row r="460" spans="1:3" s="83" customFormat="1" ht="14.25">
      <c r="A460" s="89" t="s">
        <v>444</v>
      </c>
      <c r="B460" s="35">
        <v>180</v>
      </c>
      <c r="C460" s="84"/>
    </row>
    <row r="461" spans="1:3" s="83" customFormat="1" ht="14.25">
      <c r="A461" s="89" t="s">
        <v>445</v>
      </c>
      <c r="B461" s="35">
        <v>180</v>
      </c>
      <c r="C461" s="84"/>
    </row>
    <row r="462" spans="1:3" s="83" customFormat="1" ht="14.25">
      <c r="A462" s="89" t="s">
        <v>446</v>
      </c>
      <c r="B462" s="35">
        <v>31</v>
      </c>
      <c r="C462" s="84"/>
    </row>
    <row r="463" spans="1:3" s="83" customFormat="1" ht="14.25">
      <c r="A463" s="89" t="s">
        <v>447</v>
      </c>
      <c r="B463" s="35">
        <v>149</v>
      </c>
      <c r="C463" s="84"/>
    </row>
    <row r="464" spans="1:3" s="83" customFormat="1" ht="14.25">
      <c r="A464" s="89" t="s">
        <v>448</v>
      </c>
      <c r="B464" s="35">
        <v>3773</v>
      </c>
      <c r="C464" s="84"/>
    </row>
    <row r="465" spans="1:3" s="83" customFormat="1" ht="14.25">
      <c r="A465" s="89" t="s">
        <v>449</v>
      </c>
      <c r="B465" s="35">
        <v>1378</v>
      </c>
      <c r="C465" s="84"/>
    </row>
    <row r="466" spans="1:3" s="83" customFormat="1" ht="14.25">
      <c r="A466" s="89" t="s">
        <v>79</v>
      </c>
      <c r="B466" s="35">
        <v>634</v>
      </c>
      <c r="C466" s="84"/>
    </row>
    <row r="467" spans="1:3" s="83" customFormat="1" ht="14.25">
      <c r="A467" s="89" t="s">
        <v>450</v>
      </c>
      <c r="B467" s="35">
        <v>20</v>
      </c>
      <c r="C467" s="84"/>
    </row>
    <row r="468" spans="1:3" s="83" customFormat="1" ht="14.25">
      <c r="A468" s="89" t="s">
        <v>84</v>
      </c>
      <c r="B468" s="35">
        <v>246</v>
      </c>
      <c r="C468" s="84"/>
    </row>
    <row r="469" spans="1:3" s="83" customFormat="1" ht="14.25">
      <c r="A469" s="89" t="s">
        <v>451</v>
      </c>
      <c r="B469" s="35">
        <v>478</v>
      </c>
      <c r="C469" s="84"/>
    </row>
    <row r="470" spans="1:3" s="83" customFormat="1" ht="14.25">
      <c r="A470" s="89" t="s">
        <v>452</v>
      </c>
      <c r="B470" s="35">
        <v>171</v>
      </c>
      <c r="C470" s="84"/>
    </row>
    <row r="471" spans="1:3" s="83" customFormat="1" ht="14.25">
      <c r="A471" s="89" t="s">
        <v>453</v>
      </c>
      <c r="B471" s="35">
        <v>171</v>
      </c>
      <c r="C471" s="84"/>
    </row>
    <row r="472" spans="1:3" s="83" customFormat="1" ht="14.25">
      <c r="A472" s="89" t="s">
        <v>454</v>
      </c>
      <c r="B472" s="35">
        <v>1487</v>
      </c>
      <c r="C472" s="84"/>
    </row>
    <row r="473" spans="1:3" s="83" customFormat="1" ht="14.25">
      <c r="A473" s="89" t="s">
        <v>455</v>
      </c>
      <c r="B473" s="35">
        <v>922</v>
      </c>
      <c r="C473" s="84"/>
    </row>
    <row r="474" spans="1:3" s="83" customFormat="1" ht="14.25">
      <c r="A474" s="89" t="s">
        <v>456</v>
      </c>
      <c r="B474" s="35">
        <v>565</v>
      </c>
      <c r="C474" s="84"/>
    </row>
    <row r="475" spans="1:3" s="83" customFormat="1" ht="14.25">
      <c r="A475" s="89" t="s">
        <v>457</v>
      </c>
      <c r="B475" s="35">
        <v>737</v>
      </c>
      <c r="C475" s="84"/>
    </row>
    <row r="476" spans="1:3" s="83" customFormat="1" ht="14.25">
      <c r="A476" s="89" t="s">
        <v>458</v>
      </c>
      <c r="B476" s="35">
        <v>736</v>
      </c>
      <c r="C476" s="84"/>
    </row>
    <row r="477" spans="1:3" s="83" customFormat="1" ht="14.25">
      <c r="A477" s="89" t="s">
        <v>459</v>
      </c>
      <c r="B477" s="35">
        <v>1</v>
      </c>
      <c r="C477" s="84"/>
    </row>
    <row r="478" spans="1:3" s="83" customFormat="1" ht="14.25">
      <c r="A478" s="89" t="s">
        <v>460</v>
      </c>
      <c r="B478" s="35">
        <v>14062</v>
      </c>
      <c r="C478" s="84"/>
    </row>
    <row r="479" spans="1:3" s="83" customFormat="1" ht="14.25">
      <c r="A479" s="89" t="s">
        <v>461</v>
      </c>
      <c r="B479" s="35">
        <v>14062</v>
      </c>
      <c r="C479" s="84"/>
    </row>
    <row r="480" spans="1:3" s="83" customFormat="1" ht="14.25">
      <c r="A480" s="89" t="s">
        <v>462</v>
      </c>
      <c r="B480" s="35">
        <v>13691</v>
      </c>
      <c r="C480" s="84"/>
    </row>
    <row r="481" spans="1:3" s="83" customFormat="1" ht="14.25">
      <c r="A481" s="89" t="s">
        <v>463</v>
      </c>
      <c r="B481" s="35">
        <v>371</v>
      </c>
      <c r="C481" s="84"/>
    </row>
    <row r="482" spans="1:3" s="83" customFormat="1" ht="14.25">
      <c r="A482" s="89" t="s">
        <v>464</v>
      </c>
      <c r="B482" s="35">
        <v>4</v>
      </c>
      <c r="C482" s="84"/>
    </row>
    <row r="483" spans="1:3" s="83" customFormat="1" ht="14.25">
      <c r="A483" s="89" t="s">
        <v>465</v>
      </c>
      <c r="B483" s="35">
        <v>4</v>
      </c>
      <c r="C483" s="84"/>
    </row>
  </sheetData>
  <sheetProtection/>
  <autoFilter ref="A5:C483"/>
  <mergeCells count="3">
    <mergeCell ref="A2:B2"/>
    <mergeCell ref="A3:B3"/>
    <mergeCell ref="A4:B4"/>
  </mergeCells>
  <printOptions horizontalCentered="1"/>
  <pageMargins left="0.2" right="0.2" top="0.21" bottom="0.21" header="0" footer="0"/>
  <pageSetup blackAndWhite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SheetLayoutView="100" workbookViewId="0" topLeftCell="A1">
      <pane xSplit="1" ySplit="5" topLeftCell="B6" activePane="bottomRight" state="frozen"/>
      <selection pane="bottomRight" activeCell="F35" sqref="E35:F36"/>
    </sheetView>
  </sheetViews>
  <sheetFormatPr defaultColWidth="9.125" defaultRowHeight="14.25"/>
  <cols>
    <col min="1" max="1" width="38.00390625" style="77" customWidth="1"/>
    <col min="2" max="2" width="26.00390625" style="77" customWidth="1"/>
    <col min="3" max="253" width="26.375" style="77" customWidth="1"/>
    <col min="254" max="254" width="26.375" style="77" bestFit="1" customWidth="1"/>
    <col min="255" max="16384" width="9.125" style="77" customWidth="1"/>
  </cols>
  <sheetData>
    <row r="1" spans="1:3" s="77" customFormat="1" ht="19.5" customHeight="1">
      <c r="A1" s="78" t="s">
        <v>466</v>
      </c>
      <c r="B1" s="78"/>
      <c r="C1" s="78"/>
    </row>
    <row r="2" spans="1:3" s="77" customFormat="1" ht="27" customHeight="1">
      <c r="A2" s="79" t="s">
        <v>467</v>
      </c>
      <c r="B2" s="79"/>
      <c r="C2" s="78"/>
    </row>
    <row r="3" spans="1:3" s="77" customFormat="1" ht="18" customHeight="1">
      <c r="A3" s="80" t="s">
        <v>468</v>
      </c>
      <c r="B3" s="80"/>
      <c r="C3" s="78"/>
    </row>
    <row r="4" spans="1:3" s="77" customFormat="1" ht="16.5" customHeight="1">
      <c r="A4" s="81" t="s">
        <v>75</v>
      </c>
      <c r="B4" s="81"/>
      <c r="C4" s="78"/>
    </row>
    <row r="5" spans="1:3" s="77" customFormat="1" ht="16.5" customHeight="1">
      <c r="A5" s="41" t="s">
        <v>76</v>
      </c>
      <c r="B5" s="41" t="s">
        <v>8</v>
      </c>
      <c r="C5" s="78"/>
    </row>
    <row r="6" spans="1:3" s="77" customFormat="1" ht="16.5" customHeight="1">
      <c r="A6" s="41" t="s">
        <v>469</v>
      </c>
      <c r="B6" s="82">
        <v>253285</v>
      </c>
      <c r="C6" s="78"/>
    </row>
    <row r="7" spans="1:3" s="77" customFormat="1" ht="16.5" customHeight="1">
      <c r="A7" s="42" t="s">
        <v>470</v>
      </c>
      <c r="B7" s="35">
        <v>47388</v>
      </c>
      <c r="C7" s="78"/>
    </row>
    <row r="8" spans="1:3" s="77" customFormat="1" ht="16.5" customHeight="1">
      <c r="A8" s="42" t="s">
        <v>471</v>
      </c>
      <c r="B8" s="35">
        <v>25242</v>
      </c>
      <c r="C8" s="78"/>
    </row>
    <row r="9" spans="1:3" s="77" customFormat="1" ht="16.5" customHeight="1">
      <c r="A9" s="42" t="s">
        <v>472</v>
      </c>
      <c r="B9" s="35">
        <v>8602</v>
      </c>
      <c r="C9" s="78"/>
    </row>
    <row r="10" spans="1:3" s="77" customFormat="1" ht="16.5" customHeight="1">
      <c r="A10" s="42" t="s">
        <v>473</v>
      </c>
      <c r="B10" s="35">
        <v>2656</v>
      </c>
      <c r="C10" s="78"/>
    </row>
    <row r="11" spans="1:3" s="77" customFormat="1" ht="16.5" customHeight="1">
      <c r="A11" s="42" t="s">
        <v>474</v>
      </c>
      <c r="B11" s="35">
        <v>10888</v>
      </c>
      <c r="C11" s="78"/>
    </row>
    <row r="12" spans="1:3" s="77" customFormat="1" ht="16.5" customHeight="1">
      <c r="A12" s="42" t="s">
        <v>475</v>
      </c>
      <c r="B12" s="35">
        <v>12112</v>
      </c>
      <c r="C12" s="78"/>
    </row>
    <row r="13" spans="1:3" s="77" customFormat="1" ht="16.5" customHeight="1">
      <c r="A13" s="42" t="s">
        <v>476</v>
      </c>
      <c r="B13" s="35">
        <v>8540</v>
      </c>
      <c r="C13" s="78"/>
    </row>
    <row r="14" spans="1:3" s="77" customFormat="1" ht="15" customHeight="1">
      <c r="A14" s="42" t="s">
        <v>477</v>
      </c>
      <c r="B14" s="35">
        <v>138</v>
      </c>
      <c r="C14" s="78"/>
    </row>
    <row r="15" spans="1:3" s="77" customFormat="1" ht="15" customHeight="1">
      <c r="A15" s="42" t="s">
        <v>478</v>
      </c>
      <c r="B15" s="35">
        <v>126</v>
      </c>
      <c r="C15" s="78"/>
    </row>
    <row r="16" spans="1:3" s="77" customFormat="1" ht="16.5" customHeight="1">
      <c r="A16" s="42" t="s">
        <v>479</v>
      </c>
      <c r="B16" s="35">
        <v>2</v>
      </c>
      <c r="C16" s="78"/>
    </row>
    <row r="17" spans="1:3" s="77" customFormat="1" ht="16.5" customHeight="1">
      <c r="A17" s="42" t="s">
        <v>480</v>
      </c>
      <c r="B17" s="35">
        <v>220</v>
      </c>
      <c r="C17" s="78"/>
    </row>
    <row r="18" spans="1:3" s="77" customFormat="1" ht="16.5" customHeight="1">
      <c r="A18" s="42" t="s">
        <v>481</v>
      </c>
      <c r="B18" s="35">
        <v>323</v>
      </c>
      <c r="C18" s="78"/>
    </row>
    <row r="19" spans="1:3" s="77" customFormat="1" ht="16.5" customHeight="1">
      <c r="A19" s="42" t="s">
        <v>482</v>
      </c>
      <c r="B19" s="35">
        <v>5</v>
      </c>
      <c r="C19" s="78"/>
    </row>
    <row r="20" spans="1:3" s="77" customFormat="1" ht="16.5" customHeight="1">
      <c r="A20" s="42" t="s">
        <v>483</v>
      </c>
      <c r="B20" s="35">
        <v>716</v>
      </c>
      <c r="C20" s="78"/>
    </row>
    <row r="21" spans="1:3" s="77" customFormat="1" ht="16.5" customHeight="1">
      <c r="A21" s="42" t="s">
        <v>484</v>
      </c>
      <c r="B21" s="35">
        <v>222</v>
      </c>
      <c r="C21" s="78"/>
    </row>
    <row r="22" spans="1:3" s="77" customFormat="1" ht="16.5" customHeight="1">
      <c r="A22" s="42" t="s">
        <v>485</v>
      </c>
      <c r="B22" s="35">
        <v>1820</v>
      </c>
      <c r="C22" s="78"/>
    </row>
    <row r="23" spans="1:3" s="77" customFormat="1" ht="16.5" customHeight="1">
      <c r="A23" s="42" t="s">
        <v>486</v>
      </c>
      <c r="B23" s="35">
        <v>178047</v>
      </c>
      <c r="C23" s="78"/>
    </row>
    <row r="24" spans="1:3" s="77" customFormat="1" ht="16.5" customHeight="1">
      <c r="A24" s="42" t="s">
        <v>487</v>
      </c>
      <c r="B24" s="35">
        <v>169888</v>
      </c>
      <c r="C24" s="78"/>
    </row>
    <row r="25" spans="1:3" s="77" customFormat="1" ht="16.5" customHeight="1">
      <c r="A25" s="42" t="s">
        <v>488</v>
      </c>
      <c r="B25" s="35">
        <v>8159</v>
      </c>
      <c r="C25" s="78"/>
    </row>
    <row r="26" spans="1:3" s="77" customFormat="1" ht="16.5" customHeight="1">
      <c r="A26" s="42" t="s">
        <v>489</v>
      </c>
      <c r="B26" s="35">
        <v>15738</v>
      </c>
      <c r="C26" s="78"/>
    </row>
    <row r="27" spans="1:3" s="77" customFormat="1" ht="16.5" customHeight="1">
      <c r="A27" s="42" t="s">
        <v>490</v>
      </c>
      <c r="B27" s="35">
        <v>3683</v>
      </c>
      <c r="C27" s="78"/>
    </row>
    <row r="28" spans="1:3" s="77" customFormat="1" ht="16.5" customHeight="1">
      <c r="A28" s="42" t="s">
        <v>491</v>
      </c>
      <c r="B28" s="35">
        <v>44</v>
      </c>
      <c r="C28" s="78"/>
    </row>
    <row r="29" spans="1:3" s="77" customFormat="1" ht="16.5" customHeight="1">
      <c r="A29" s="42" t="s">
        <v>492</v>
      </c>
      <c r="B29" s="35">
        <v>12011</v>
      </c>
      <c r="C29" s="78"/>
    </row>
    <row r="30" spans="1:3" s="77" customFormat="1" ht="18" customHeight="1">
      <c r="A30" s="78"/>
      <c r="B30" s="78"/>
      <c r="C30" s="78"/>
    </row>
  </sheetData>
  <sheetProtection/>
  <autoFilter ref="A5:C30"/>
  <mergeCells count="3">
    <mergeCell ref="A2:B2"/>
    <mergeCell ref="A3:B3"/>
    <mergeCell ref="A4:B4"/>
  </mergeCells>
  <printOptions horizontalCentered="1"/>
  <pageMargins left="0.2" right="0.2" top="0.21" bottom="0.2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30"/>
  <sheetViews>
    <sheetView showGridLines="0" showZeros="0" workbookViewId="0" topLeftCell="A1">
      <selection activeCell="F35" sqref="E35:F36"/>
    </sheetView>
  </sheetViews>
  <sheetFormatPr defaultColWidth="9.125" defaultRowHeight="14.25"/>
  <cols>
    <col min="1" max="1" width="38.25390625" style="28" customWidth="1"/>
    <col min="2" max="2" width="11.75390625" style="28" customWidth="1"/>
    <col min="3" max="3" width="40.75390625" style="28" customWidth="1"/>
    <col min="4" max="4" width="11.75390625" style="28" customWidth="1"/>
    <col min="5" max="245" width="9.125" style="28" customWidth="1"/>
  </cols>
  <sheetData>
    <row r="1" ht="14.25">
      <c r="A1" s="28" t="s">
        <v>493</v>
      </c>
    </row>
    <row r="2" spans="1:4" ht="33.75" customHeight="1">
      <c r="A2" s="39" t="s">
        <v>494</v>
      </c>
      <c r="B2" s="39"/>
      <c r="C2" s="39"/>
      <c r="D2" s="39"/>
    </row>
    <row r="3" spans="1:4" ht="17.25" customHeight="1">
      <c r="A3" s="66" t="s">
        <v>2</v>
      </c>
      <c r="B3" s="66"/>
      <c r="C3" s="66"/>
      <c r="D3" s="66"/>
    </row>
    <row r="4" spans="1:4" ht="21.75" customHeight="1">
      <c r="A4" s="41" t="s">
        <v>3</v>
      </c>
      <c r="B4" s="41" t="s">
        <v>8</v>
      </c>
      <c r="C4" s="41" t="s">
        <v>3</v>
      </c>
      <c r="D4" s="41" t="s">
        <v>8</v>
      </c>
    </row>
    <row r="5" spans="1:4" ht="21.75" customHeight="1">
      <c r="A5" s="41" t="s">
        <v>495</v>
      </c>
      <c r="B5" s="35">
        <f>B6+B10+B30</f>
        <v>298203</v>
      </c>
      <c r="C5" s="75" t="s">
        <v>496</v>
      </c>
      <c r="D5" s="35">
        <f>+D6+D12</f>
        <v>72629</v>
      </c>
    </row>
    <row r="6" spans="1:4" ht="19.5" customHeight="1">
      <c r="A6" s="42" t="s">
        <v>497</v>
      </c>
      <c r="B6" s="35">
        <v>5950</v>
      </c>
      <c r="C6" s="42" t="s">
        <v>498</v>
      </c>
      <c r="D6" s="35">
        <f>SUM(D7:D11)</f>
        <v>39073</v>
      </c>
    </row>
    <row r="7" spans="1:4" ht="19.5" customHeight="1">
      <c r="A7" s="42" t="s">
        <v>499</v>
      </c>
      <c r="B7" s="35">
        <v>1997</v>
      </c>
      <c r="C7" s="42" t="s">
        <v>500</v>
      </c>
      <c r="D7" s="35">
        <v>21683</v>
      </c>
    </row>
    <row r="8" spans="1:4" ht="19.5" customHeight="1">
      <c r="A8" s="42" t="s">
        <v>501</v>
      </c>
      <c r="B8" s="35">
        <v>3505</v>
      </c>
      <c r="C8" s="42" t="s">
        <v>502</v>
      </c>
      <c r="D8" s="35">
        <v>9627</v>
      </c>
    </row>
    <row r="9" spans="1:4" ht="19.5" customHeight="1">
      <c r="A9" s="42" t="s">
        <v>503</v>
      </c>
      <c r="B9" s="35">
        <v>448</v>
      </c>
      <c r="C9" s="42" t="s">
        <v>504</v>
      </c>
      <c r="D9" s="35">
        <v>3885</v>
      </c>
    </row>
    <row r="10" spans="1:4" ht="19.5" customHeight="1">
      <c r="A10" s="42" t="s">
        <v>505</v>
      </c>
      <c r="B10" s="35">
        <f>SUM(B11:B29)</f>
        <v>221537</v>
      </c>
      <c r="C10" s="42" t="s">
        <v>506</v>
      </c>
      <c r="D10" s="35">
        <v>996</v>
      </c>
    </row>
    <row r="11" spans="1:4" ht="19.5" customHeight="1">
      <c r="A11" s="42" t="s">
        <v>507</v>
      </c>
      <c r="B11" s="76">
        <v>1565</v>
      </c>
      <c r="C11" s="42" t="s">
        <v>508</v>
      </c>
      <c r="D11" s="35">
        <v>2882</v>
      </c>
    </row>
    <row r="12" spans="1:4" ht="19.5" customHeight="1">
      <c r="A12" s="42" t="s">
        <v>509</v>
      </c>
      <c r="B12" s="76">
        <v>53064</v>
      </c>
      <c r="C12" s="42" t="s">
        <v>510</v>
      </c>
      <c r="D12" s="35">
        <v>33556</v>
      </c>
    </row>
    <row r="13" spans="1:4" ht="19.5" customHeight="1">
      <c r="A13" s="42" t="s">
        <v>511</v>
      </c>
      <c r="B13" s="76">
        <v>14939</v>
      </c>
      <c r="C13" s="42" t="s">
        <v>512</v>
      </c>
      <c r="D13" s="35">
        <v>1086</v>
      </c>
    </row>
    <row r="14" spans="1:4" ht="19.5" customHeight="1">
      <c r="A14" s="42" t="s">
        <v>513</v>
      </c>
      <c r="B14" s="76">
        <v>9898</v>
      </c>
      <c r="C14" s="42" t="s">
        <v>514</v>
      </c>
      <c r="D14" s="35">
        <v>1</v>
      </c>
    </row>
    <row r="15" spans="1:4" ht="19.5" customHeight="1">
      <c r="A15" s="42" t="s">
        <v>515</v>
      </c>
      <c r="B15" s="76">
        <v>6672</v>
      </c>
      <c r="C15" s="42" t="s">
        <v>516</v>
      </c>
      <c r="D15" s="35">
        <v>20</v>
      </c>
    </row>
    <row r="16" spans="1:4" ht="19.5" customHeight="1">
      <c r="A16" s="42" t="s">
        <v>517</v>
      </c>
      <c r="B16" s="76">
        <v>3693</v>
      </c>
      <c r="C16" s="42" t="s">
        <v>518</v>
      </c>
      <c r="D16" s="35">
        <v>81</v>
      </c>
    </row>
    <row r="17" spans="1:4" ht="19.5" customHeight="1">
      <c r="A17" s="42" t="s">
        <v>519</v>
      </c>
      <c r="B17" s="76">
        <v>3201</v>
      </c>
      <c r="C17" s="42" t="s">
        <v>520</v>
      </c>
      <c r="D17" s="35">
        <v>358</v>
      </c>
    </row>
    <row r="18" spans="1:4" ht="19.5" customHeight="1">
      <c r="A18" s="42" t="s">
        <v>521</v>
      </c>
      <c r="B18" s="76">
        <v>17322</v>
      </c>
      <c r="C18" s="42" t="s">
        <v>522</v>
      </c>
      <c r="D18" s="35">
        <v>298</v>
      </c>
    </row>
    <row r="19" spans="1:4" ht="19.5" customHeight="1">
      <c r="A19" s="42" t="s">
        <v>523</v>
      </c>
      <c r="B19" s="76">
        <v>4732</v>
      </c>
      <c r="C19" s="42" t="s">
        <v>520</v>
      </c>
      <c r="D19" s="35"/>
    </row>
    <row r="20" spans="1:4" ht="19.5" customHeight="1">
      <c r="A20" s="42" t="s">
        <v>524</v>
      </c>
      <c r="B20" s="76">
        <v>26</v>
      </c>
      <c r="C20" s="42" t="s">
        <v>525</v>
      </c>
      <c r="D20" s="35">
        <v>80</v>
      </c>
    </row>
    <row r="21" spans="1:4" ht="19.5" customHeight="1">
      <c r="A21" s="42" t="s">
        <v>526</v>
      </c>
      <c r="B21" s="76">
        <v>2807</v>
      </c>
      <c r="C21" s="42" t="s">
        <v>527</v>
      </c>
      <c r="D21" s="35">
        <v>17582</v>
      </c>
    </row>
    <row r="22" spans="1:4" ht="19.5" customHeight="1">
      <c r="A22" s="42" t="s">
        <v>528</v>
      </c>
      <c r="B22" s="76">
        <v>26389</v>
      </c>
      <c r="C22" s="42" t="s">
        <v>529</v>
      </c>
      <c r="D22" s="35"/>
    </row>
    <row r="23" spans="1:4" ht="19.5" customHeight="1">
      <c r="A23" s="42" t="s">
        <v>530</v>
      </c>
      <c r="B23" s="76">
        <v>549</v>
      </c>
      <c r="C23" s="42" t="s">
        <v>531</v>
      </c>
      <c r="D23" s="35">
        <v>1133</v>
      </c>
    </row>
    <row r="24" spans="1:4" ht="19.5" customHeight="1">
      <c r="A24" s="42" t="s">
        <v>532</v>
      </c>
      <c r="B24" s="76">
        <v>26886</v>
      </c>
      <c r="C24" s="42" t="s">
        <v>533</v>
      </c>
      <c r="D24" s="35">
        <v>5237</v>
      </c>
    </row>
    <row r="25" spans="1:245" ht="19.5" customHeight="1">
      <c r="A25" s="42" t="s">
        <v>534</v>
      </c>
      <c r="B25" s="76">
        <v>14873</v>
      </c>
      <c r="C25" s="42" t="s">
        <v>535</v>
      </c>
      <c r="D25" s="35">
        <v>241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19.5" customHeight="1">
      <c r="A26" s="42" t="s">
        <v>536</v>
      </c>
      <c r="B26" s="76">
        <v>571</v>
      </c>
      <c r="C26" s="42" t="s">
        <v>537</v>
      </c>
      <c r="D26" s="35">
        <v>6219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19.5" customHeight="1">
      <c r="A27" s="42" t="s">
        <v>538</v>
      </c>
      <c r="B27" s="76">
        <v>30689</v>
      </c>
      <c r="C27" s="42" t="s">
        <v>539</v>
      </c>
      <c r="D27" s="35">
        <v>38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19.5" customHeight="1">
      <c r="A28" s="42" t="s">
        <v>540</v>
      </c>
      <c r="B28" s="76">
        <v>2580</v>
      </c>
      <c r="C28" s="42" t="s">
        <v>541</v>
      </c>
      <c r="D28" s="35">
        <v>30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19.5" customHeight="1">
      <c r="A29" s="42" t="s">
        <v>542</v>
      </c>
      <c r="B29" s="76">
        <v>1081</v>
      </c>
      <c r="C29" s="42" t="s">
        <v>529</v>
      </c>
      <c r="D29" s="35">
        <v>1152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19.5" customHeight="1">
      <c r="A30" s="42" t="s">
        <v>543</v>
      </c>
      <c r="B30" s="76">
        <v>70716</v>
      </c>
      <c r="C30" s="42"/>
      <c r="D30" s="35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</sheetData>
  <sheetProtection/>
  <autoFilter ref="A4:D30"/>
  <mergeCells count="2">
    <mergeCell ref="A2:D2"/>
    <mergeCell ref="A3:D3"/>
  </mergeCells>
  <printOptions horizontalCentered="1"/>
  <pageMargins left="0.2" right="0.2" top="0.21" bottom="0.21" header="0" footer="0"/>
  <pageSetup blackAndWhite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workbookViewId="0" topLeftCell="A1">
      <selection activeCell="F35" sqref="E35:F36"/>
    </sheetView>
  </sheetViews>
  <sheetFormatPr defaultColWidth="9.00390625" defaultRowHeight="14.25"/>
  <cols>
    <col min="1" max="1" width="11.75390625" style="0" customWidth="1"/>
    <col min="2" max="9" width="9.75390625" style="0" customWidth="1"/>
  </cols>
  <sheetData>
    <row r="1" ht="15" customHeight="1">
      <c r="A1" s="62" t="s">
        <v>544</v>
      </c>
    </row>
    <row r="2" spans="1:9" ht="24" customHeight="1">
      <c r="A2" s="63" t="s">
        <v>545</v>
      </c>
      <c r="B2" s="63"/>
      <c r="C2" s="63"/>
      <c r="D2" s="63"/>
      <c r="E2" s="63"/>
      <c r="F2" s="63"/>
      <c r="G2" s="63"/>
      <c r="H2" s="63"/>
      <c r="I2" s="63"/>
    </row>
    <row r="3" spans="1:9" ht="18" customHeight="1">
      <c r="A3" s="64" t="s">
        <v>546</v>
      </c>
      <c r="B3" s="64"/>
      <c r="C3" s="64"/>
      <c r="D3" s="64"/>
      <c r="E3" s="64"/>
      <c r="F3" s="64"/>
      <c r="G3" s="64"/>
      <c r="H3" s="64"/>
      <c r="I3" s="64"/>
    </row>
    <row r="4" spans="1:9" ht="18.75" customHeight="1">
      <c r="A4" s="65"/>
      <c r="B4" s="65"/>
      <c r="C4" s="65"/>
      <c r="D4" s="65"/>
      <c r="E4" s="70"/>
      <c r="F4" s="70"/>
      <c r="G4" s="70"/>
      <c r="H4" s="66" t="s">
        <v>75</v>
      </c>
      <c r="I4" s="66"/>
    </row>
    <row r="5" spans="1:9" ht="17.25" customHeight="1">
      <c r="A5" s="67" t="s">
        <v>547</v>
      </c>
      <c r="B5" s="68" t="s">
        <v>548</v>
      </c>
      <c r="C5" s="71"/>
      <c r="D5" s="71"/>
      <c r="E5" s="71"/>
      <c r="F5" s="71"/>
      <c r="G5" s="71"/>
      <c r="H5" s="72" t="s">
        <v>549</v>
      </c>
      <c r="I5" s="68" t="s">
        <v>550</v>
      </c>
    </row>
    <row r="6" spans="1:9" ht="49.5" customHeight="1">
      <c r="A6" s="73"/>
      <c r="B6" s="68" t="s">
        <v>551</v>
      </c>
      <c r="C6" s="68" t="s">
        <v>552</v>
      </c>
      <c r="D6" s="68" t="s">
        <v>553</v>
      </c>
      <c r="E6" s="68" t="s">
        <v>554</v>
      </c>
      <c r="F6" s="68" t="s">
        <v>555</v>
      </c>
      <c r="G6" s="68" t="s">
        <v>556</v>
      </c>
      <c r="H6" s="74"/>
      <c r="I6" s="71"/>
    </row>
    <row r="7" spans="1:9" ht="17.25" customHeight="1">
      <c r="A7" s="68" t="s">
        <v>557</v>
      </c>
      <c r="B7" s="71">
        <v>21683</v>
      </c>
      <c r="C7" s="71">
        <v>3885</v>
      </c>
      <c r="D7" s="71">
        <v>996</v>
      </c>
      <c r="E7" s="71">
        <v>9627</v>
      </c>
      <c r="F7" s="71">
        <v>2882</v>
      </c>
      <c r="G7" s="71">
        <v>39073</v>
      </c>
      <c r="H7" s="71">
        <v>33556</v>
      </c>
      <c r="I7" s="71">
        <v>72629</v>
      </c>
    </row>
    <row r="8" spans="1:9" ht="18" customHeight="1">
      <c r="A8" s="68" t="s">
        <v>558</v>
      </c>
      <c r="B8" s="71">
        <v>0</v>
      </c>
      <c r="C8" s="71">
        <v>91</v>
      </c>
      <c r="D8" s="71">
        <v>150</v>
      </c>
      <c r="E8" s="71">
        <v>619</v>
      </c>
      <c r="F8" s="71">
        <v>217</v>
      </c>
      <c r="G8" s="71">
        <v>1077</v>
      </c>
      <c r="H8" s="71">
        <v>1356</v>
      </c>
      <c r="I8" s="71">
        <v>2433</v>
      </c>
    </row>
    <row r="9" spans="1:9" ht="18.75" customHeight="1">
      <c r="A9" s="68" t="s">
        <v>559</v>
      </c>
      <c r="B9" s="71">
        <v>0</v>
      </c>
      <c r="C9" s="71">
        <v>79</v>
      </c>
      <c r="D9" s="71">
        <v>59</v>
      </c>
      <c r="E9" s="71">
        <v>421</v>
      </c>
      <c r="F9" s="71">
        <v>299</v>
      </c>
      <c r="G9" s="71">
        <v>858</v>
      </c>
      <c r="H9" s="71">
        <v>754</v>
      </c>
      <c r="I9" s="71">
        <v>1612</v>
      </c>
    </row>
    <row r="10" spans="1:9" ht="18.75" customHeight="1">
      <c r="A10" s="68" t="s">
        <v>560</v>
      </c>
      <c r="B10" s="71">
        <v>846</v>
      </c>
      <c r="C10" s="71">
        <v>158</v>
      </c>
      <c r="D10" s="71">
        <v>40</v>
      </c>
      <c r="E10" s="71">
        <v>390</v>
      </c>
      <c r="F10" s="71">
        <v>124</v>
      </c>
      <c r="G10" s="71">
        <v>1558</v>
      </c>
      <c r="H10" s="71">
        <v>1483</v>
      </c>
      <c r="I10" s="71">
        <v>3041</v>
      </c>
    </row>
    <row r="11" spans="1:9" ht="18.75" customHeight="1">
      <c r="A11" s="68" t="s">
        <v>561</v>
      </c>
      <c r="B11" s="71">
        <v>1315</v>
      </c>
      <c r="C11" s="71">
        <v>195</v>
      </c>
      <c r="D11" s="71">
        <v>68</v>
      </c>
      <c r="E11" s="71">
        <v>523</v>
      </c>
      <c r="F11" s="71">
        <v>101</v>
      </c>
      <c r="G11" s="71">
        <v>2202</v>
      </c>
      <c r="H11" s="71">
        <v>1707</v>
      </c>
      <c r="I11" s="71">
        <v>3909</v>
      </c>
    </row>
    <row r="12" spans="1:9" ht="18.75" customHeight="1">
      <c r="A12" s="68" t="s">
        <v>562</v>
      </c>
      <c r="B12" s="71">
        <v>1201</v>
      </c>
      <c r="C12" s="71">
        <v>163</v>
      </c>
      <c r="D12" s="71">
        <v>38</v>
      </c>
      <c r="E12" s="71">
        <v>362</v>
      </c>
      <c r="F12" s="71">
        <v>113</v>
      </c>
      <c r="G12" s="71">
        <v>1877</v>
      </c>
      <c r="H12" s="71">
        <v>2057</v>
      </c>
      <c r="I12" s="71">
        <v>3934</v>
      </c>
    </row>
    <row r="13" spans="1:9" ht="18.75" customHeight="1">
      <c r="A13" s="68" t="s">
        <v>563</v>
      </c>
      <c r="B13" s="71">
        <v>1391</v>
      </c>
      <c r="C13" s="71">
        <v>236</v>
      </c>
      <c r="D13" s="71">
        <v>23</v>
      </c>
      <c r="E13" s="71">
        <v>454</v>
      </c>
      <c r="F13" s="71">
        <v>116</v>
      </c>
      <c r="G13" s="71">
        <v>2220</v>
      </c>
      <c r="H13" s="71">
        <v>2044</v>
      </c>
      <c r="I13" s="71">
        <v>4264</v>
      </c>
    </row>
    <row r="14" spans="1:9" ht="18.75" customHeight="1">
      <c r="A14" s="68" t="s">
        <v>564</v>
      </c>
      <c r="B14" s="71">
        <v>1079</v>
      </c>
      <c r="C14" s="71">
        <v>168</v>
      </c>
      <c r="D14" s="71">
        <v>21</v>
      </c>
      <c r="E14" s="71">
        <v>478</v>
      </c>
      <c r="F14" s="71">
        <v>90</v>
      </c>
      <c r="G14" s="71">
        <v>1836</v>
      </c>
      <c r="H14" s="71">
        <v>1360</v>
      </c>
      <c r="I14" s="71">
        <v>3196</v>
      </c>
    </row>
    <row r="15" spans="1:9" ht="18.75" customHeight="1">
      <c r="A15" s="68" t="s">
        <v>565</v>
      </c>
      <c r="B15" s="71">
        <v>1135</v>
      </c>
      <c r="C15" s="71">
        <v>241</v>
      </c>
      <c r="D15" s="71">
        <v>65</v>
      </c>
      <c r="E15" s="71">
        <v>473</v>
      </c>
      <c r="F15" s="71">
        <v>95</v>
      </c>
      <c r="G15" s="71">
        <v>2009</v>
      </c>
      <c r="H15" s="71">
        <v>1358</v>
      </c>
      <c r="I15" s="71">
        <v>3367</v>
      </c>
    </row>
    <row r="16" spans="1:9" ht="18.75" customHeight="1">
      <c r="A16" s="68" t="s">
        <v>566</v>
      </c>
      <c r="B16" s="71">
        <v>940</v>
      </c>
      <c r="C16" s="71">
        <v>140</v>
      </c>
      <c r="D16" s="71">
        <v>13</v>
      </c>
      <c r="E16" s="71">
        <v>278</v>
      </c>
      <c r="F16" s="71">
        <v>72</v>
      </c>
      <c r="G16" s="71">
        <v>1443</v>
      </c>
      <c r="H16" s="71">
        <v>902</v>
      </c>
      <c r="I16" s="71">
        <v>2345</v>
      </c>
    </row>
    <row r="17" spans="1:9" ht="18.75" customHeight="1">
      <c r="A17" s="68" t="s">
        <v>567</v>
      </c>
      <c r="B17" s="71">
        <v>1214</v>
      </c>
      <c r="C17" s="71">
        <v>264</v>
      </c>
      <c r="D17" s="71">
        <v>69</v>
      </c>
      <c r="E17" s="71">
        <v>523</v>
      </c>
      <c r="F17" s="71">
        <v>126</v>
      </c>
      <c r="G17" s="71">
        <v>2196</v>
      </c>
      <c r="H17" s="71">
        <v>2323</v>
      </c>
      <c r="I17" s="71">
        <v>4519</v>
      </c>
    </row>
    <row r="18" spans="1:9" ht="18.75" customHeight="1">
      <c r="A18" s="68" t="s">
        <v>568</v>
      </c>
      <c r="B18" s="71">
        <v>665</v>
      </c>
      <c r="C18" s="71">
        <v>59</v>
      </c>
      <c r="D18" s="71">
        <v>10</v>
      </c>
      <c r="E18" s="71">
        <v>223</v>
      </c>
      <c r="F18" s="71">
        <v>57</v>
      </c>
      <c r="G18" s="71">
        <v>1014</v>
      </c>
      <c r="H18" s="71">
        <v>695</v>
      </c>
      <c r="I18" s="71">
        <v>1709</v>
      </c>
    </row>
    <row r="19" spans="1:9" ht="18.75" customHeight="1">
      <c r="A19" s="68" t="s">
        <v>569</v>
      </c>
      <c r="B19" s="71">
        <v>957</v>
      </c>
      <c r="C19" s="71">
        <v>179</v>
      </c>
      <c r="D19" s="71">
        <v>32</v>
      </c>
      <c r="E19" s="71">
        <v>356</v>
      </c>
      <c r="F19" s="71">
        <v>76</v>
      </c>
      <c r="G19" s="71">
        <v>1600</v>
      </c>
      <c r="H19" s="71">
        <v>1128</v>
      </c>
      <c r="I19" s="71">
        <v>2728</v>
      </c>
    </row>
    <row r="20" spans="1:9" ht="18.75" customHeight="1">
      <c r="A20" s="68" t="s">
        <v>570</v>
      </c>
      <c r="B20" s="71">
        <v>693</v>
      </c>
      <c r="C20" s="71">
        <v>87</v>
      </c>
      <c r="D20" s="71">
        <v>31</v>
      </c>
      <c r="E20" s="71">
        <v>269</v>
      </c>
      <c r="F20" s="71">
        <v>54</v>
      </c>
      <c r="G20" s="71">
        <v>1134</v>
      </c>
      <c r="H20" s="71">
        <v>2293</v>
      </c>
      <c r="I20" s="71">
        <v>3427</v>
      </c>
    </row>
    <row r="21" spans="1:9" ht="18.75" customHeight="1">
      <c r="A21" s="68" t="s">
        <v>571</v>
      </c>
      <c r="B21" s="71">
        <v>879</v>
      </c>
      <c r="C21" s="71">
        <v>110</v>
      </c>
      <c r="D21" s="71">
        <v>19</v>
      </c>
      <c r="E21" s="71">
        <v>236</v>
      </c>
      <c r="F21" s="71">
        <v>59</v>
      </c>
      <c r="G21" s="71">
        <v>1303</v>
      </c>
      <c r="H21" s="71">
        <v>461</v>
      </c>
      <c r="I21" s="71">
        <v>1764</v>
      </c>
    </row>
    <row r="22" spans="1:9" ht="18.75" customHeight="1">
      <c r="A22" s="68" t="s">
        <v>572</v>
      </c>
      <c r="B22" s="71">
        <v>944</v>
      </c>
      <c r="C22" s="71">
        <v>160</v>
      </c>
      <c r="D22" s="71">
        <v>16</v>
      </c>
      <c r="E22" s="71">
        <v>327</v>
      </c>
      <c r="F22" s="71">
        <v>74</v>
      </c>
      <c r="G22" s="71">
        <v>1521</v>
      </c>
      <c r="H22" s="71">
        <v>986</v>
      </c>
      <c r="I22" s="71">
        <v>2507</v>
      </c>
    </row>
    <row r="23" spans="1:9" ht="18.75" customHeight="1">
      <c r="A23" s="68" t="s">
        <v>573</v>
      </c>
      <c r="B23" s="71">
        <v>922</v>
      </c>
      <c r="C23" s="71">
        <v>111</v>
      </c>
      <c r="D23" s="71">
        <v>57</v>
      </c>
      <c r="E23" s="71">
        <v>239</v>
      </c>
      <c r="F23" s="71">
        <v>69</v>
      </c>
      <c r="G23" s="71">
        <v>1398</v>
      </c>
      <c r="H23" s="71">
        <v>942</v>
      </c>
      <c r="I23" s="71">
        <v>2340</v>
      </c>
    </row>
    <row r="24" spans="1:9" ht="18.75" customHeight="1">
      <c r="A24" s="68" t="s">
        <v>574</v>
      </c>
      <c r="B24" s="71">
        <v>726</v>
      </c>
      <c r="C24" s="71">
        <v>162</v>
      </c>
      <c r="D24" s="71">
        <v>21</v>
      </c>
      <c r="E24" s="71">
        <v>411</v>
      </c>
      <c r="F24" s="71">
        <v>92</v>
      </c>
      <c r="G24" s="71">
        <v>1412</v>
      </c>
      <c r="H24" s="71">
        <v>1353</v>
      </c>
      <c r="I24" s="71">
        <v>2765</v>
      </c>
    </row>
    <row r="25" spans="1:9" ht="18.75" customHeight="1">
      <c r="A25" s="68" t="s">
        <v>575</v>
      </c>
      <c r="B25" s="71">
        <v>0</v>
      </c>
      <c r="C25" s="71">
        <v>211</v>
      </c>
      <c r="D25" s="71">
        <v>78</v>
      </c>
      <c r="E25" s="71">
        <v>419</v>
      </c>
      <c r="F25" s="71">
        <v>488</v>
      </c>
      <c r="G25" s="71">
        <v>1196</v>
      </c>
      <c r="H25" s="71">
        <v>1463</v>
      </c>
      <c r="I25" s="71">
        <v>2659</v>
      </c>
    </row>
    <row r="26" spans="1:9" ht="18.75" customHeight="1">
      <c r="A26" s="68" t="s">
        <v>576</v>
      </c>
      <c r="B26" s="71">
        <v>1177</v>
      </c>
      <c r="C26" s="71">
        <v>212</v>
      </c>
      <c r="D26" s="71">
        <v>21</v>
      </c>
      <c r="E26" s="71">
        <v>458</v>
      </c>
      <c r="F26" s="71">
        <v>85</v>
      </c>
      <c r="G26" s="71">
        <v>1953</v>
      </c>
      <c r="H26" s="71">
        <v>1596</v>
      </c>
      <c r="I26" s="71">
        <v>3549</v>
      </c>
    </row>
    <row r="27" spans="1:9" ht="17.25" customHeight="1">
      <c r="A27" s="68" t="s">
        <v>577</v>
      </c>
      <c r="B27" s="71">
        <v>698</v>
      </c>
      <c r="C27" s="71">
        <v>120</v>
      </c>
      <c r="D27" s="71">
        <v>62</v>
      </c>
      <c r="E27" s="71">
        <v>237</v>
      </c>
      <c r="F27" s="71">
        <v>55</v>
      </c>
      <c r="G27" s="71">
        <v>1172</v>
      </c>
      <c r="H27" s="71">
        <v>964</v>
      </c>
      <c r="I27" s="71">
        <v>2136</v>
      </c>
    </row>
    <row r="28" spans="1:9" ht="17.25" customHeight="1">
      <c r="A28" s="68" t="s">
        <v>578</v>
      </c>
      <c r="B28" s="71">
        <v>897</v>
      </c>
      <c r="C28" s="71">
        <v>152</v>
      </c>
      <c r="D28" s="71">
        <v>34</v>
      </c>
      <c r="E28" s="71">
        <v>388</v>
      </c>
      <c r="F28" s="71">
        <v>104</v>
      </c>
      <c r="G28" s="71">
        <v>1575</v>
      </c>
      <c r="H28" s="71">
        <v>1192</v>
      </c>
      <c r="I28" s="71">
        <v>2767</v>
      </c>
    </row>
    <row r="29" spans="1:9" ht="17.25" customHeight="1">
      <c r="A29" s="68" t="s">
        <v>579</v>
      </c>
      <c r="B29" s="71">
        <v>694</v>
      </c>
      <c r="C29" s="71">
        <v>105</v>
      </c>
      <c r="D29" s="71">
        <v>12</v>
      </c>
      <c r="E29" s="71">
        <v>226</v>
      </c>
      <c r="F29" s="71">
        <v>58</v>
      </c>
      <c r="G29" s="71">
        <v>1095</v>
      </c>
      <c r="H29" s="71">
        <v>616</v>
      </c>
      <c r="I29" s="71">
        <v>1711</v>
      </c>
    </row>
    <row r="30" spans="1:9" ht="17.25" customHeight="1">
      <c r="A30" s="68" t="s">
        <v>580</v>
      </c>
      <c r="B30" s="71">
        <v>1084</v>
      </c>
      <c r="C30" s="71">
        <v>193</v>
      </c>
      <c r="D30" s="71">
        <v>19</v>
      </c>
      <c r="E30" s="71">
        <v>474</v>
      </c>
      <c r="F30" s="71">
        <v>100</v>
      </c>
      <c r="G30" s="71">
        <v>1870</v>
      </c>
      <c r="H30" s="71">
        <v>1645</v>
      </c>
      <c r="I30" s="71">
        <v>3515</v>
      </c>
    </row>
    <row r="31" spans="1:9" ht="15.75" customHeight="1">
      <c r="A31" s="68" t="s">
        <v>581</v>
      </c>
      <c r="B31" s="71">
        <v>657</v>
      </c>
      <c r="C31" s="71">
        <v>90</v>
      </c>
      <c r="D31" s="71">
        <v>13</v>
      </c>
      <c r="E31" s="71">
        <v>226</v>
      </c>
      <c r="F31" s="71">
        <v>50</v>
      </c>
      <c r="G31" s="71">
        <v>1036</v>
      </c>
      <c r="H31" s="71">
        <v>1068</v>
      </c>
      <c r="I31" s="71">
        <v>2104</v>
      </c>
    </row>
    <row r="32" spans="1:9" ht="15.75" customHeight="1">
      <c r="A32" s="68" t="s">
        <v>582</v>
      </c>
      <c r="B32" s="71">
        <v>900</v>
      </c>
      <c r="C32" s="71">
        <v>89</v>
      </c>
      <c r="D32" s="71">
        <v>12</v>
      </c>
      <c r="E32" s="71">
        <v>297</v>
      </c>
      <c r="F32" s="71">
        <v>60</v>
      </c>
      <c r="G32" s="71">
        <v>1358</v>
      </c>
      <c r="H32" s="71">
        <v>979</v>
      </c>
      <c r="I32" s="71">
        <v>2337</v>
      </c>
    </row>
    <row r="33" spans="1:9" ht="15.75" customHeight="1">
      <c r="A33" s="68" t="s">
        <v>583</v>
      </c>
      <c r="B33" s="71">
        <v>669</v>
      </c>
      <c r="C33" s="71">
        <v>110</v>
      </c>
      <c r="D33" s="71">
        <v>13</v>
      </c>
      <c r="E33" s="71">
        <v>320</v>
      </c>
      <c r="F33" s="71">
        <v>48</v>
      </c>
      <c r="G33" s="71">
        <v>1160</v>
      </c>
      <c r="H33" s="71">
        <v>831</v>
      </c>
      <c r="I33" s="71">
        <v>1991</v>
      </c>
    </row>
  </sheetData>
  <sheetProtection/>
  <mergeCells count="8">
    <mergeCell ref="A2:I2"/>
    <mergeCell ref="A3:I3"/>
    <mergeCell ref="A4:D4"/>
    <mergeCell ref="H4:I4"/>
    <mergeCell ref="B5:G5"/>
    <mergeCell ref="A5:A6"/>
    <mergeCell ref="H5:H6"/>
    <mergeCell ref="I5:I6"/>
  </mergeCells>
  <printOptions horizontalCentered="1"/>
  <pageMargins left="0.16" right="0.16" top="0.61" bottom="0.61" header="0.51" footer="0.51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1"/>
  <sheetViews>
    <sheetView zoomScaleSheetLayoutView="100" workbookViewId="0" topLeftCell="A1">
      <selection activeCell="F35" sqref="E35:F36"/>
    </sheetView>
  </sheetViews>
  <sheetFormatPr defaultColWidth="9.00390625" defaultRowHeight="14.25"/>
  <cols>
    <col min="1" max="1" width="52.50390625" style="0" customWidth="1"/>
    <col min="2" max="2" width="22.75390625" style="0" customWidth="1"/>
  </cols>
  <sheetData>
    <row r="1" ht="15" customHeight="1">
      <c r="A1" s="62" t="s">
        <v>584</v>
      </c>
    </row>
    <row r="2" spans="1:2" ht="24" customHeight="1">
      <c r="A2" s="63" t="s">
        <v>545</v>
      </c>
      <c r="B2" s="63"/>
    </row>
    <row r="3" spans="1:2" ht="18" customHeight="1">
      <c r="A3" s="64" t="s">
        <v>585</v>
      </c>
      <c r="B3" s="64"/>
    </row>
    <row r="4" spans="1:2" ht="18" customHeight="1">
      <c r="A4" s="65"/>
      <c r="B4" s="66" t="s">
        <v>75</v>
      </c>
    </row>
    <row r="5" spans="1:2" ht="15.75" customHeight="1">
      <c r="A5" s="67" t="s">
        <v>586</v>
      </c>
      <c r="B5" s="68" t="s">
        <v>8</v>
      </c>
    </row>
    <row r="6" spans="1:2" ht="15.75" customHeight="1">
      <c r="A6" s="68" t="s">
        <v>557</v>
      </c>
      <c r="B6" s="35">
        <f>SUM(B7:B21)</f>
        <v>72629</v>
      </c>
    </row>
    <row r="7" spans="1:2" ht="15.75" customHeight="1">
      <c r="A7" s="42" t="s">
        <v>587</v>
      </c>
      <c r="B7" s="35">
        <v>21683</v>
      </c>
    </row>
    <row r="8" spans="1:2" ht="15.75" customHeight="1">
      <c r="A8" s="42" t="s">
        <v>588</v>
      </c>
      <c r="B8" s="35">
        <v>9627</v>
      </c>
    </row>
    <row r="9" spans="1:2" ht="15.75" customHeight="1">
      <c r="A9" s="42" t="s">
        <v>589</v>
      </c>
      <c r="B9" s="35">
        <v>3885</v>
      </c>
    </row>
    <row r="10" spans="1:2" ht="15.75" customHeight="1">
      <c r="A10" s="42" t="s">
        <v>590</v>
      </c>
      <c r="B10" s="35">
        <v>996</v>
      </c>
    </row>
    <row r="11" spans="1:2" ht="15.75" customHeight="1">
      <c r="A11" s="42" t="s">
        <v>591</v>
      </c>
      <c r="B11" s="35">
        <v>2882</v>
      </c>
    </row>
    <row r="12" spans="1:2" ht="15.75" customHeight="1">
      <c r="A12" s="69" t="s">
        <v>592</v>
      </c>
      <c r="B12" s="35">
        <v>337</v>
      </c>
    </row>
    <row r="13" spans="1:2" ht="15.75" customHeight="1">
      <c r="A13" s="69" t="s">
        <v>593</v>
      </c>
      <c r="B13" s="35">
        <v>1224</v>
      </c>
    </row>
    <row r="14" spans="1:2" ht="15.75" customHeight="1">
      <c r="A14" s="69" t="s">
        <v>594</v>
      </c>
      <c r="B14" s="35">
        <v>17492</v>
      </c>
    </row>
    <row r="15" spans="1:2" ht="15.75" customHeight="1">
      <c r="A15" s="69" t="s">
        <v>595</v>
      </c>
      <c r="B15" s="35"/>
    </row>
    <row r="16" spans="1:2" ht="15.75" customHeight="1">
      <c r="A16" s="69" t="s">
        <v>596</v>
      </c>
      <c r="B16" s="35"/>
    </row>
    <row r="17" spans="1:2" ht="15.75" customHeight="1">
      <c r="A17" s="69" t="s">
        <v>597</v>
      </c>
      <c r="B17" s="35">
        <v>37</v>
      </c>
    </row>
    <row r="18" spans="1:2" ht="15.75" customHeight="1">
      <c r="A18" s="69" t="s">
        <v>598</v>
      </c>
      <c r="B18" s="35">
        <v>374</v>
      </c>
    </row>
    <row r="19" spans="1:2" ht="15.75" customHeight="1">
      <c r="A19" s="69" t="s">
        <v>599</v>
      </c>
      <c r="B19" s="35">
        <v>940</v>
      </c>
    </row>
    <row r="20" spans="1:2" ht="15.75" customHeight="1">
      <c r="A20" s="69" t="s">
        <v>600</v>
      </c>
      <c r="B20" s="35">
        <v>2542</v>
      </c>
    </row>
    <row r="21" spans="1:2" ht="15.75" customHeight="1">
      <c r="A21" s="69" t="s">
        <v>601</v>
      </c>
      <c r="B21" s="35">
        <v>10610</v>
      </c>
    </row>
  </sheetData>
  <sheetProtection/>
  <mergeCells count="2">
    <mergeCell ref="A2:B2"/>
    <mergeCell ref="A3:B3"/>
  </mergeCells>
  <printOptions horizontalCentered="1"/>
  <pageMargins left="0.16" right="0.16" top="0.61" bottom="0.61" header="0.51" footer="0.51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pane xSplit="2" ySplit="4" topLeftCell="C5" activePane="bottomRight" state="frozen"/>
      <selection pane="bottomRight" activeCell="G25" sqref="G25"/>
    </sheetView>
  </sheetViews>
  <sheetFormatPr defaultColWidth="9.125" defaultRowHeight="14.25"/>
  <cols>
    <col min="1" max="1" width="24.625" style="25" customWidth="1"/>
    <col min="2" max="5" width="8.625" style="25" customWidth="1"/>
    <col min="6" max="6" width="8.75390625" style="25" customWidth="1"/>
    <col min="7" max="7" width="23.125" style="25" customWidth="1"/>
    <col min="8" max="12" width="10.625" style="25" customWidth="1"/>
    <col min="13" max="247" width="9.125" style="28" customWidth="1"/>
    <col min="248" max="16384" width="9.125" style="28" customWidth="1"/>
  </cols>
  <sheetData>
    <row r="1" ht="14.25">
      <c r="A1" s="25" t="s">
        <v>602</v>
      </c>
    </row>
    <row r="2" spans="1:12" ht="27" customHeight="1">
      <c r="A2" s="30" t="s">
        <v>603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4.2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8.75" customHeight="1">
      <c r="A4" s="31" t="s">
        <v>3</v>
      </c>
      <c r="B4" s="31" t="s">
        <v>4</v>
      </c>
      <c r="C4" s="31" t="s">
        <v>5</v>
      </c>
      <c r="D4" s="31" t="s">
        <v>6</v>
      </c>
      <c r="E4" s="31" t="s">
        <v>7</v>
      </c>
      <c r="F4" s="31" t="s">
        <v>8</v>
      </c>
      <c r="G4" s="31" t="s">
        <v>3</v>
      </c>
      <c r="H4" s="31" t="s">
        <v>4</v>
      </c>
      <c r="I4" s="31" t="s">
        <v>5</v>
      </c>
      <c r="J4" s="31" t="s">
        <v>6</v>
      </c>
      <c r="K4" s="31" t="s">
        <v>7</v>
      </c>
      <c r="L4" s="31" t="s">
        <v>8</v>
      </c>
    </row>
    <row r="5" spans="1:12" s="53" customFormat="1" ht="18.75" customHeight="1">
      <c r="A5" s="32" t="s">
        <v>9</v>
      </c>
      <c r="B5" s="32">
        <f>B6+B15</f>
        <v>322286</v>
      </c>
      <c r="C5" s="32">
        <f>C6+C15</f>
        <v>509286</v>
      </c>
      <c r="D5" s="32">
        <f>D6+D15</f>
        <v>523380</v>
      </c>
      <c r="E5" s="32">
        <f aca="true" t="shared" si="0" ref="E5:L5">E6+E15</f>
        <v>523386</v>
      </c>
      <c r="F5" s="32">
        <f t="shared" si="0"/>
        <v>523386</v>
      </c>
      <c r="G5" s="32" t="s">
        <v>9</v>
      </c>
      <c r="H5" s="32">
        <f t="shared" si="0"/>
        <v>322286</v>
      </c>
      <c r="I5" s="32">
        <f t="shared" si="0"/>
        <v>509286</v>
      </c>
      <c r="J5" s="32">
        <f t="shared" si="0"/>
        <v>523380</v>
      </c>
      <c r="K5" s="32">
        <f t="shared" si="0"/>
        <v>523386</v>
      </c>
      <c r="L5" s="32">
        <f t="shared" si="0"/>
        <v>523386</v>
      </c>
    </row>
    <row r="6" spans="1:12" s="53" customFormat="1" ht="18.75" customHeight="1">
      <c r="A6" s="32" t="s">
        <v>10</v>
      </c>
      <c r="B6" s="32">
        <f aca="true" t="shared" si="1" ref="B6:F6">SUM(B7:B12)</f>
        <v>300000</v>
      </c>
      <c r="C6" s="32">
        <f t="shared" si="1"/>
        <v>235000</v>
      </c>
      <c r="D6" s="32">
        <f t="shared" si="1"/>
        <v>235000</v>
      </c>
      <c r="E6" s="32">
        <f t="shared" si="1"/>
        <v>235006</v>
      </c>
      <c r="F6" s="32">
        <f t="shared" si="1"/>
        <v>235006</v>
      </c>
      <c r="G6" s="32" t="s">
        <v>11</v>
      </c>
      <c r="H6" s="32">
        <f aca="true" t="shared" si="2" ref="H6:L6">SUM(H7:H14)</f>
        <v>89798</v>
      </c>
      <c r="I6" s="32">
        <f t="shared" si="2"/>
        <v>322798</v>
      </c>
      <c r="J6" s="32">
        <f t="shared" si="2"/>
        <v>329099</v>
      </c>
      <c r="K6" s="32">
        <f t="shared" si="2"/>
        <v>307360</v>
      </c>
      <c r="L6" s="32">
        <f t="shared" si="2"/>
        <v>307360</v>
      </c>
    </row>
    <row r="7" spans="1:12" ht="16.5" customHeight="1">
      <c r="A7" s="50" t="s">
        <v>604</v>
      </c>
      <c r="B7" s="35">
        <v>3700</v>
      </c>
      <c r="C7" s="35">
        <v>3700</v>
      </c>
      <c r="D7" s="35">
        <v>3700</v>
      </c>
      <c r="E7" s="35">
        <v>6512</v>
      </c>
      <c r="F7" s="35">
        <v>6512</v>
      </c>
      <c r="G7" s="50" t="s">
        <v>605</v>
      </c>
      <c r="H7" s="35">
        <v>1</v>
      </c>
      <c r="I7" s="35">
        <v>1</v>
      </c>
      <c r="J7" s="35">
        <v>1</v>
      </c>
      <c r="K7" s="35">
        <v>0</v>
      </c>
      <c r="L7" s="35">
        <v>0</v>
      </c>
    </row>
    <row r="8" spans="1:12" ht="16.5" customHeight="1">
      <c r="A8" s="50" t="s">
        <v>606</v>
      </c>
      <c r="B8" s="35">
        <v>350</v>
      </c>
      <c r="C8" s="35">
        <v>350</v>
      </c>
      <c r="D8" s="35">
        <v>350</v>
      </c>
      <c r="E8" s="35">
        <v>220</v>
      </c>
      <c r="F8" s="35">
        <v>220</v>
      </c>
      <c r="G8" s="50" t="s">
        <v>607</v>
      </c>
      <c r="H8" s="54">
        <v>3910</v>
      </c>
      <c r="I8" s="54">
        <v>3910</v>
      </c>
      <c r="J8" s="54">
        <v>4380</v>
      </c>
      <c r="K8" s="54">
        <v>4380</v>
      </c>
      <c r="L8" s="54">
        <v>4380</v>
      </c>
    </row>
    <row r="9" spans="1:12" ht="16.5" customHeight="1">
      <c r="A9" s="50" t="s">
        <v>608</v>
      </c>
      <c r="B9" s="35">
        <v>274650</v>
      </c>
      <c r="C9" s="35">
        <v>204650</v>
      </c>
      <c r="D9" s="35">
        <v>204650</v>
      </c>
      <c r="E9" s="35">
        <v>196984</v>
      </c>
      <c r="F9" s="35">
        <v>196984</v>
      </c>
      <c r="G9" s="50" t="s">
        <v>609</v>
      </c>
      <c r="H9" s="35">
        <v>66029</v>
      </c>
      <c r="I9" s="35">
        <v>167527</v>
      </c>
      <c r="J9" s="35">
        <f>-42+170435</f>
        <v>170393</v>
      </c>
      <c r="K9" s="35">
        <v>160786</v>
      </c>
      <c r="L9" s="35">
        <v>160786</v>
      </c>
    </row>
    <row r="10" spans="1:12" ht="16.5" customHeight="1">
      <c r="A10" s="50" t="s">
        <v>610</v>
      </c>
      <c r="B10" s="35">
        <v>20000</v>
      </c>
      <c r="C10" s="35">
        <v>20000</v>
      </c>
      <c r="D10" s="35">
        <v>20000</v>
      </c>
      <c r="E10" s="35">
        <v>25003</v>
      </c>
      <c r="F10" s="35">
        <v>25003</v>
      </c>
      <c r="G10" s="50" t="s">
        <v>611</v>
      </c>
      <c r="H10" s="35">
        <v>2651</v>
      </c>
      <c r="I10" s="35">
        <v>2652</v>
      </c>
      <c r="J10" s="35">
        <v>3572</v>
      </c>
      <c r="K10" s="35">
        <v>3570</v>
      </c>
      <c r="L10" s="35">
        <v>3570</v>
      </c>
    </row>
    <row r="11" spans="1:12" ht="16.5" customHeight="1">
      <c r="A11" s="50" t="s">
        <v>612</v>
      </c>
      <c r="B11" s="35">
        <v>1300</v>
      </c>
      <c r="C11" s="35">
        <v>1300</v>
      </c>
      <c r="D11" s="35">
        <v>1300</v>
      </c>
      <c r="E11" s="35">
        <v>1287</v>
      </c>
      <c r="F11" s="35">
        <v>1287</v>
      </c>
      <c r="G11" s="50" t="s">
        <v>613</v>
      </c>
      <c r="H11" s="35">
        <v>232</v>
      </c>
      <c r="I11" s="35">
        <v>131733</v>
      </c>
      <c r="J11" s="35">
        <v>133778</v>
      </c>
      <c r="K11" s="35">
        <v>122644</v>
      </c>
      <c r="L11" s="35">
        <v>122644</v>
      </c>
    </row>
    <row r="12" spans="1:12" ht="24">
      <c r="A12" s="55" t="s">
        <v>614</v>
      </c>
      <c r="B12" s="35"/>
      <c r="C12" s="35">
        <v>5000</v>
      </c>
      <c r="D12" s="35">
        <v>5000</v>
      </c>
      <c r="E12" s="35">
        <v>5000</v>
      </c>
      <c r="F12" s="35">
        <v>5000</v>
      </c>
      <c r="G12" s="50" t="s">
        <v>615</v>
      </c>
      <c r="H12" s="35">
        <v>13300</v>
      </c>
      <c r="I12" s="35">
        <v>13300</v>
      </c>
      <c r="J12" s="35">
        <v>13300</v>
      </c>
      <c r="K12" s="35">
        <v>13233</v>
      </c>
      <c r="L12" s="35">
        <v>13233</v>
      </c>
    </row>
    <row r="13" spans="1:13" ht="16.5" customHeight="1">
      <c r="A13" s="56"/>
      <c r="B13" s="57"/>
      <c r="C13" s="57"/>
      <c r="D13" s="57"/>
      <c r="E13" s="57"/>
      <c r="F13" s="57"/>
      <c r="G13" s="56" t="s">
        <v>616</v>
      </c>
      <c r="H13" s="35">
        <v>0</v>
      </c>
      <c r="I13" s="35"/>
      <c r="J13" s="35"/>
      <c r="K13" s="35">
        <v>3</v>
      </c>
      <c r="L13" s="35">
        <v>3</v>
      </c>
      <c r="M13" s="28"/>
    </row>
    <row r="14" spans="1:13" ht="16.5" customHeight="1">
      <c r="A14" s="56"/>
      <c r="B14" s="57"/>
      <c r="C14" s="57"/>
      <c r="D14" s="57"/>
      <c r="E14" s="57"/>
      <c r="F14" s="57"/>
      <c r="G14" s="56" t="s">
        <v>617</v>
      </c>
      <c r="H14" s="35">
        <v>3675</v>
      </c>
      <c r="I14" s="35">
        <v>3675</v>
      </c>
      <c r="J14" s="35">
        <v>3675</v>
      </c>
      <c r="K14" s="35">
        <v>2744</v>
      </c>
      <c r="L14" s="35">
        <v>2744</v>
      </c>
      <c r="M14" s="28"/>
    </row>
    <row r="15" spans="1:12" s="53" customFormat="1" ht="16.5" customHeight="1">
      <c r="A15" s="58" t="s">
        <v>60</v>
      </c>
      <c r="B15" s="59">
        <f>SUM(B16:B19)</f>
        <v>22286</v>
      </c>
      <c r="C15" s="59">
        <f>SUM(C16:C19)</f>
        <v>274286</v>
      </c>
      <c r="D15" s="59">
        <f>SUM(D16:D19)</f>
        <v>288380</v>
      </c>
      <c r="E15" s="59">
        <f aca="true" t="shared" si="3" ref="E15:L15">SUM(E16:E19)</f>
        <v>288380</v>
      </c>
      <c r="F15" s="59">
        <f t="shared" si="3"/>
        <v>288380</v>
      </c>
      <c r="G15" s="58" t="s">
        <v>618</v>
      </c>
      <c r="H15" s="59">
        <f t="shared" si="3"/>
        <v>232488</v>
      </c>
      <c r="I15" s="59">
        <f t="shared" si="3"/>
        <v>186488</v>
      </c>
      <c r="J15" s="59">
        <f t="shared" si="3"/>
        <v>194281</v>
      </c>
      <c r="K15" s="59">
        <f t="shared" si="3"/>
        <v>216026</v>
      </c>
      <c r="L15" s="59">
        <f t="shared" si="3"/>
        <v>216026</v>
      </c>
    </row>
    <row r="16" spans="1:12" ht="16.5" customHeight="1">
      <c r="A16" s="60" t="s">
        <v>61</v>
      </c>
      <c r="B16" s="35">
        <v>6687</v>
      </c>
      <c r="C16" s="35">
        <v>6687</v>
      </c>
      <c r="D16" s="35">
        <v>20781</v>
      </c>
      <c r="E16" s="35">
        <v>20781</v>
      </c>
      <c r="F16" s="35">
        <v>20781</v>
      </c>
      <c r="G16" s="34" t="s">
        <v>62</v>
      </c>
      <c r="H16" s="35"/>
      <c r="I16" s="35"/>
      <c r="J16" s="35">
        <v>7793</v>
      </c>
      <c r="K16" s="35">
        <v>7793</v>
      </c>
      <c r="L16" s="35">
        <v>7751</v>
      </c>
    </row>
    <row r="17" spans="1:12" ht="16.5" customHeight="1">
      <c r="A17" s="61" t="s">
        <v>619</v>
      </c>
      <c r="B17" s="35"/>
      <c r="C17" s="35">
        <v>252000</v>
      </c>
      <c r="D17" s="35">
        <v>252000</v>
      </c>
      <c r="E17" s="35">
        <v>252000</v>
      </c>
      <c r="F17" s="35">
        <v>252000</v>
      </c>
      <c r="G17" s="34" t="s">
        <v>620</v>
      </c>
      <c r="H17" s="35">
        <v>182488</v>
      </c>
      <c r="I17" s="35">
        <v>124488</v>
      </c>
      <c r="J17" s="35">
        <v>124488</v>
      </c>
      <c r="K17" s="35">
        <v>124488</v>
      </c>
      <c r="L17" s="35">
        <v>124488</v>
      </c>
    </row>
    <row r="18" spans="1:12" ht="16.5" customHeight="1">
      <c r="A18" s="61" t="s">
        <v>65</v>
      </c>
      <c r="B18" s="35"/>
      <c r="C18" s="35"/>
      <c r="D18" s="35"/>
      <c r="E18" s="35"/>
      <c r="F18" s="35"/>
      <c r="G18" s="34" t="s">
        <v>621</v>
      </c>
      <c r="H18" s="35">
        <v>50000</v>
      </c>
      <c r="I18" s="35">
        <v>62000</v>
      </c>
      <c r="J18" s="35">
        <v>62000</v>
      </c>
      <c r="K18" s="35">
        <v>62000</v>
      </c>
      <c r="L18" s="35">
        <v>62000</v>
      </c>
    </row>
    <row r="19" spans="1:12" ht="16.5" customHeight="1">
      <c r="A19" s="61" t="s">
        <v>622</v>
      </c>
      <c r="B19" s="35">
        <v>15599</v>
      </c>
      <c r="C19" s="35">
        <v>15599</v>
      </c>
      <c r="D19" s="35">
        <v>15599</v>
      </c>
      <c r="E19" s="35">
        <v>15599</v>
      </c>
      <c r="F19" s="35">
        <v>15599</v>
      </c>
      <c r="G19" s="34" t="s">
        <v>623</v>
      </c>
      <c r="H19" s="35"/>
      <c r="I19" s="35"/>
      <c r="J19" s="35"/>
      <c r="K19" s="35">
        <v>21745</v>
      </c>
      <c r="L19" s="35">
        <v>21787</v>
      </c>
    </row>
    <row r="20" ht="16.5" customHeight="1">
      <c r="A20" s="43" t="s">
        <v>624</v>
      </c>
    </row>
    <row r="21" ht="14.25">
      <c r="A21" s="37"/>
    </row>
  </sheetData>
  <sheetProtection/>
  <mergeCells count="2">
    <mergeCell ref="A2:L2"/>
    <mergeCell ref="A3:L3"/>
  </mergeCells>
  <printOptions horizontalCentered="1"/>
  <pageMargins left="0.2" right="0.2" top="0.21" bottom="0.21" header="0" footer="0"/>
  <pageSetup blackAndWhite="1"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7"/>
  <sheetViews>
    <sheetView zoomScaleSheetLayoutView="100" workbookViewId="0" topLeftCell="A1">
      <selection activeCell="D25" sqref="D25"/>
    </sheetView>
  </sheetViews>
  <sheetFormatPr defaultColWidth="9.125" defaultRowHeight="14.25"/>
  <cols>
    <col min="1" max="1" width="54.75390625" style="38" customWidth="1"/>
    <col min="2" max="2" width="23.375" style="38" customWidth="1"/>
    <col min="3" max="16384" width="9.125" style="52" customWidth="1"/>
  </cols>
  <sheetData>
    <row r="1" ht="18" customHeight="1">
      <c r="A1" s="38" t="s">
        <v>625</v>
      </c>
    </row>
    <row r="2" spans="1:2" s="38" customFormat="1" ht="33" customHeight="1">
      <c r="A2" s="39" t="s">
        <v>626</v>
      </c>
      <c r="B2" s="39"/>
    </row>
    <row r="3" spans="1:2" s="38" customFormat="1" ht="15" customHeight="1">
      <c r="A3" s="40" t="s">
        <v>2</v>
      </c>
      <c r="B3" s="40"/>
    </row>
    <row r="4" spans="1:2" s="38" customFormat="1" ht="18.75" customHeight="1">
      <c r="A4" s="41" t="s">
        <v>3</v>
      </c>
      <c r="B4" s="41" t="s">
        <v>8</v>
      </c>
    </row>
    <row r="5" spans="1:2" s="38" customFormat="1" ht="18.75" customHeight="1">
      <c r="A5" s="41" t="s">
        <v>11</v>
      </c>
      <c r="B5" s="35">
        <v>295963</v>
      </c>
    </row>
    <row r="6" spans="1:2" s="38" customFormat="1" ht="18.75" customHeight="1">
      <c r="A6" s="42" t="s">
        <v>203</v>
      </c>
      <c r="B6" s="35">
        <v>4380</v>
      </c>
    </row>
    <row r="7" spans="1:2" s="38" customFormat="1" ht="18.75" customHeight="1">
      <c r="A7" s="42" t="s">
        <v>627</v>
      </c>
      <c r="B7" s="35">
        <v>4228</v>
      </c>
    </row>
    <row r="8" spans="1:2" s="38" customFormat="1" ht="18.75" customHeight="1">
      <c r="A8" s="42" t="s">
        <v>628</v>
      </c>
      <c r="B8" s="35">
        <v>1940</v>
      </c>
    </row>
    <row r="9" spans="1:2" s="38" customFormat="1" ht="18.75" customHeight="1">
      <c r="A9" s="42" t="s">
        <v>629</v>
      </c>
      <c r="B9" s="35">
        <v>2288</v>
      </c>
    </row>
    <row r="10" spans="1:2" s="38" customFormat="1" ht="18.75" customHeight="1">
      <c r="A10" s="42" t="s">
        <v>630</v>
      </c>
      <c r="B10" s="35">
        <v>152</v>
      </c>
    </row>
    <row r="11" spans="1:2" s="38" customFormat="1" ht="18.75" customHeight="1">
      <c r="A11" s="42" t="s">
        <v>629</v>
      </c>
      <c r="B11" s="35">
        <v>152</v>
      </c>
    </row>
    <row r="12" spans="1:2" s="38" customFormat="1" ht="18.75" customHeight="1">
      <c r="A12" s="42" t="s">
        <v>332</v>
      </c>
      <c r="B12" s="35">
        <v>149783</v>
      </c>
    </row>
    <row r="13" spans="1:2" s="38" customFormat="1" ht="18.75" customHeight="1">
      <c r="A13" s="42" t="s">
        <v>631</v>
      </c>
      <c r="B13" s="35">
        <v>67745</v>
      </c>
    </row>
    <row r="14" spans="1:2" s="38" customFormat="1" ht="18.75" customHeight="1">
      <c r="A14" s="42" t="s">
        <v>632</v>
      </c>
      <c r="B14" s="35">
        <v>60415</v>
      </c>
    </row>
    <row r="15" spans="1:2" s="38" customFormat="1" ht="18.75" customHeight="1">
      <c r="A15" s="42" t="s">
        <v>633</v>
      </c>
      <c r="B15" s="35">
        <v>684</v>
      </c>
    </row>
    <row r="16" spans="1:2" s="38" customFormat="1" ht="18.75" customHeight="1">
      <c r="A16" s="42" t="s">
        <v>634</v>
      </c>
      <c r="B16" s="35">
        <v>47</v>
      </c>
    </row>
    <row r="17" spans="1:2" s="38" customFormat="1" ht="18.75" customHeight="1">
      <c r="A17" s="42" t="s">
        <v>635</v>
      </c>
      <c r="B17" s="35">
        <v>6599</v>
      </c>
    </row>
    <row r="18" spans="1:2" s="38" customFormat="1" ht="18.75" customHeight="1">
      <c r="A18" s="42" t="s">
        <v>636</v>
      </c>
      <c r="B18" s="35">
        <v>23386</v>
      </c>
    </row>
    <row r="19" spans="1:2" s="38" customFormat="1" ht="18.75" customHeight="1">
      <c r="A19" s="42" t="s">
        <v>637</v>
      </c>
      <c r="B19" s="35">
        <v>8902</v>
      </c>
    </row>
    <row r="20" spans="1:2" s="38" customFormat="1" ht="18.75" customHeight="1">
      <c r="A20" s="42" t="s">
        <v>638</v>
      </c>
      <c r="B20" s="35">
        <v>9614</v>
      </c>
    </row>
    <row r="21" spans="1:2" s="38" customFormat="1" ht="18.75" customHeight="1">
      <c r="A21" s="42" t="s">
        <v>639</v>
      </c>
      <c r="B21" s="35">
        <v>4870</v>
      </c>
    </row>
    <row r="22" spans="1:2" s="38" customFormat="1" ht="18.75" customHeight="1">
      <c r="A22" s="42" t="s">
        <v>640</v>
      </c>
      <c r="B22" s="35">
        <v>152</v>
      </c>
    </row>
    <row r="23" spans="1:2" s="38" customFormat="1" ht="18.75" customHeight="1">
      <c r="A23" s="42" t="s">
        <v>641</v>
      </c>
      <c r="B23" s="35">
        <v>88</v>
      </c>
    </row>
    <row r="24" spans="1:2" s="38" customFormat="1" ht="18.75" customHeight="1">
      <c r="A24" s="42" t="s">
        <v>642</v>
      </c>
      <c r="B24" s="35">
        <v>64</v>
      </c>
    </row>
    <row r="25" spans="1:2" s="38" customFormat="1" ht="18.75" customHeight="1">
      <c r="A25" s="42" t="s">
        <v>643</v>
      </c>
      <c r="B25" s="35">
        <v>58500</v>
      </c>
    </row>
    <row r="26" spans="1:2" s="38" customFormat="1" ht="18.75" customHeight="1">
      <c r="A26" s="42" t="s">
        <v>644</v>
      </c>
      <c r="B26" s="35">
        <v>58500</v>
      </c>
    </row>
    <row r="27" spans="1:2" s="38" customFormat="1" ht="18.75" customHeight="1">
      <c r="A27" s="42" t="s">
        <v>343</v>
      </c>
      <c r="B27" s="35">
        <v>3570</v>
      </c>
    </row>
    <row r="28" spans="1:2" s="38" customFormat="1" ht="18.75" customHeight="1">
      <c r="A28" s="42" t="s">
        <v>645</v>
      </c>
      <c r="B28" s="35">
        <v>1070</v>
      </c>
    </row>
    <row r="29" spans="1:2" s="38" customFormat="1" ht="18.75" customHeight="1">
      <c r="A29" s="42" t="s">
        <v>629</v>
      </c>
      <c r="B29" s="35">
        <v>1050</v>
      </c>
    </row>
    <row r="30" spans="1:2" s="38" customFormat="1" ht="18.75" customHeight="1">
      <c r="A30" s="42" t="s">
        <v>646</v>
      </c>
      <c r="B30" s="35">
        <v>20</v>
      </c>
    </row>
    <row r="31" spans="1:2" s="38" customFormat="1" ht="18.75" customHeight="1">
      <c r="A31" s="42" t="s">
        <v>647</v>
      </c>
      <c r="B31" s="35">
        <v>2500</v>
      </c>
    </row>
    <row r="32" spans="1:2" s="38" customFormat="1" ht="18.75" customHeight="1">
      <c r="A32" s="42" t="s">
        <v>648</v>
      </c>
      <c r="B32" s="35">
        <v>2500</v>
      </c>
    </row>
    <row r="33" spans="1:2" s="38" customFormat="1" ht="18.75" customHeight="1">
      <c r="A33" s="42" t="s">
        <v>649</v>
      </c>
      <c r="B33" s="35">
        <v>122250</v>
      </c>
    </row>
    <row r="34" spans="1:2" s="38" customFormat="1" ht="18.75" customHeight="1">
      <c r="A34" s="42" t="s">
        <v>650</v>
      </c>
      <c r="B34" s="35">
        <v>121500</v>
      </c>
    </row>
    <row r="35" spans="1:2" s="38" customFormat="1" ht="18.75" customHeight="1">
      <c r="A35" s="42" t="s">
        <v>651</v>
      </c>
      <c r="B35" s="35">
        <v>121500</v>
      </c>
    </row>
    <row r="36" spans="1:2" ht="18.75" customHeight="1">
      <c r="A36" s="42" t="s">
        <v>652</v>
      </c>
      <c r="B36" s="42">
        <v>750</v>
      </c>
    </row>
    <row r="37" spans="1:2" ht="18.75" customHeight="1">
      <c r="A37" s="42" t="s">
        <v>653</v>
      </c>
      <c r="B37" s="42">
        <v>52</v>
      </c>
    </row>
    <row r="38" spans="1:2" ht="18.75" customHeight="1">
      <c r="A38" s="42" t="s">
        <v>654</v>
      </c>
      <c r="B38" s="42">
        <v>93</v>
      </c>
    </row>
    <row r="39" spans="1:2" ht="18.75" customHeight="1">
      <c r="A39" s="42" t="s">
        <v>655</v>
      </c>
      <c r="B39" s="42">
        <v>24</v>
      </c>
    </row>
    <row r="40" spans="1:2" ht="18.75" customHeight="1">
      <c r="A40" s="42" t="s">
        <v>656</v>
      </c>
      <c r="B40" s="42">
        <v>171</v>
      </c>
    </row>
    <row r="41" spans="1:2" ht="18.75" customHeight="1">
      <c r="A41" s="42" t="s">
        <v>657</v>
      </c>
      <c r="B41" s="42">
        <v>36</v>
      </c>
    </row>
    <row r="42" spans="1:2" ht="18.75" customHeight="1">
      <c r="A42" s="42" t="s">
        <v>658</v>
      </c>
      <c r="B42" s="42">
        <v>18</v>
      </c>
    </row>
    <row r="43" spans="1:2" ht="18.75" customHeight="1">
      <c r="A43" s="42" t="s">
        <v>659</v>
      </c>
      <c r="B43" s="42">
        <v>356</v>
      </c>
    </row>
    <row r="44" spans="1:2" ht="18.75" customHeight="1">
      <c r="A44" s="42" t="s">
        <v>460</v>
      </c>
      <c r="B44" s="42">
        <v>13233</v>
      </c>
    </row>
    <row r="45" spans="1:2" ht="18.75" customHeight="1">
      <c r="A45" s="42" t="s">
        <v>660</v>
      </c>
      <c r="B45" s="42">
        <v>13233</v>
      </c>
    </row>
    <row r="46" spans="1:2" ht="18.75" customHeight="1">
      <c r="A46" s="42" t="s">
        <v>661</v>
      </c>
      <c r="B46" s="42">
        <v>7119</v>
      </c>
    </row>
    <row r="47" spans="1:2" ht="18.75" customHeight="1">
      <c r="A47" s="42" t="s">
        <v>662</v>
      </c>
      <c r="B47" s="42">
        <v>895</v>
      </c>
    </row>
    <row r="48" spans="1:2" ht="18.75" customHeight="1">
      <c r="A48" s="42" t="s">
        <v>663</v>
      </c>
      <c r="B48" s="42">
        <v>2082</v>
      </c>
    </row>
    <row r="49" spans="1:2" ht="18.75" customHeight="1">
      <c r="A49" s="42" t="s">
        <v>664</v>
      </c>
      <c r="B49" s="42">
        <v>3137</v>
      </c>
    </row>
    <row r="50" spans="1:2" ht="18.75" customHeight="1">
      <c r="A50" s="42" t="s">
        <v>464</v>
      </c>
      <c r="B50" s="42">
        <v>3</v>
      </c>
    </row>
    <row r="51" spans="1:2" ht="18.75" customHeight="1">
      <c r="A51" s="42" t="s">
        <v>665</v>
      </c>
      <c r="B51" s="42">
        <v>3</v>
      </c>
    </row>
    <row r="52" spans="1:2" ht="18.75" customHeight="1">
      <c r="A52" s="42" t="s">
        <v>666</v>
      </c>
      <c r="B52" s="42">
        <v>3</v>
      </c>
    </row>
    <row r="53" spans="1:2" ht="18.75" customHeight="1">
      <c r="A53" s="42" t="s">
        <v>667</v>
      </c>
      <c r="B53" s="42">
        <v>2744</v>
      </c>
    </row>
    <row r="54" spans="1:2" ht="18.75" customHeight="1">
      <c r="A54" s="42" t="s">
        <v>668</v>
      </c>
      <c r="B54" s="42">
        <v>1395</v>
      </c>
    </row>
    <row r="55" spans="1:2" ht="18.75" customHeight="1">
      <c r="A55" s="42" t="s">
        <v>669</v>
      </c>
      <c r="B55" s="42">
        <v>1395</v>
      </c>
    </row>
    <row r="56" spans="1:2" ht="18.75" customHeight="1">
      <c r="A56" s="42" t="s">
        <v>670</v>
      </c>
      <c r="B56" s="42">
        <v>1349</v>
      </c>
    </row>
    <row r="57" spans="1:2" ht="18.75" customHeight="1">
      <c r="A57" s="42" t="s">
        <v>671</v>
      </c>
      <c r="B57" s="42">
        <v>1349</v>
      </c>
    </row>
  </sheetData>
  <sheetProtection/>
  <autoFilter ref="A4:B57"/>
  <mergeCells count="2">
    <mergeCell ref="A2:B2"/>
    <mergeCell ref="A3:B3"/>
  </mergeCells>
  <printOptions horizontalCentered="1"/>
  <pageMargins left="0.75" right="0.75" top="1" bottom="0.6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4"/>
  <sheetViews>
    <sheetView showGridLines="0" showZeros="0" workbookViewId="0" topLeftCell="A1">
      <selection activeCell="B35" sqref="B35"/>
    </sheetView>
  </sheetViews>
  <sheetFormatPr defaultColWidth="9.125" defaultRowHeight="14.25"/>
  <cols>
    <col min="1" max="1" width="30.625" style="44" customWidth="1"/>
    <col min="2" max="2" width="14.25390625" style="44" customWidth="1"/>
    <col min="3" max="3" width="29.25390625" style="28" customWidth="1"/>
    <col min="4" max="4" width="12.375" style="28" customWidth="1"/>
    <col min="5" max="246" width="9.125" style="28" customWidth="1"/>
    <col min="247" max="16384" width="9.125" style="28" customWidth="1"/>
  </cols>
  <sheetData>
    <row r="1" ht="19.5" customHeight="1">
      <c r="A1" s="45" t="s">
        <v>672</v>
      </c>
    </row>
    <row r="2" spans="1:4" ht="33.75" customHeight="1">
      <c r="A2" s="46" t="s">
        <v>673</v>
      </c>
      <c r="B2" s="46"/>
      <c r="C2" s="46"/>
      <c r="D2" s="46"/>
    </row>
    <row r="3" spans="1:4" ht="16.5" customHeight="1">
      <c r="A3" s="47"/>
      <c r="B3" s="47"/>
      <c r="C3" s="47" t="s">
        <v>2</v>
      </c>
      <c r="D3" s="47"/>
    </row>
    <row r="4" spans="1:4" ht="16.5" customHeight="1">
      <c r="A4" s="48" t="s">
        <v>3</v>
      </c>
      <c r="B4" s="31" t="s">
        <v>8</v>
      </c>
      <c r="C4" s="48" t="s">
        <v>3</v>
      </c>
      <c r="D4" s="48" t="s">
        <v>8</v>
      </c>
    </row>
    <row r="5" spans="1:4" ht="16.5" customHeight="1">
      <c r="A5" s="49" t="s">
        <v>495</v>
      </c>
      <c r="B5" s="35">
        <f>SUM(B6:B14)</f>
        <v>20781</v>
      </c>
      <c r="C5" s="49" t="s">
        <v>496</v>
      </c>
      <c r="D5" s="35">
        <v>11801</v>
      </c>
    </row>
    <row r="6" spans="1:4" ht="16.5" customHeight="1">
      <c r="A6" s="50" t="s">
        <v>674</v>
      </c>
      <c r="B6" s="35">
        <v>4228</v>
      </c>
      <c r="C6" s="50" t="s">
        <v>675</v>
      </c>
      <c r="D6" s="35">
        <v>11247</v>
      </c>
    </row>
    <row r="7" spans="1:4" ht="16.5" customHeight="1">
      <c r="A7" s="50" t="s">
        <v>676</v>
      </c>
      <c r="B7" s="35">
        <v>152</v>
      </c>
      <c r="C7" s="50" t="s">
        <v>677</v>
      </c>
      <c r="D7" s="35">
        <v>554</v>
      </c>
    </row>
    <row r="8" spans="1:4" ht="16.5" customHeight="1">
      <c r="A8" s="50" t="s">
        <v>678</v>
      </c>
      <c r="B8" s="35">
        <v>6206</v>
      </c>
      <c r="C8" s="51"/>
      <c r="D8" s="51"/>
    </row>
    <row r="9" spans="1:4" ht="16.5" customHeight="1">
      <c r="A9" s="50" t="s">
        <v>679</v>
      </c>
      <c r="B9" s="35">
        <v>240</v>
      </c>
      <c r="C9" s="51"/>
      <c r="D9" s="51"/>
    </row>
    <row r="10" spans="1:4" ht="16.5" customHeight="1">
      <c r="A10" s="34" t="s">
        <v>680</v>
      </c>
      <c r="B10" s="35">
        <v>4118</v>
      </c>
      <c r="C10" s="51"/>
      <c r="D10" s="51"/>
    </row>
    <row r="11" spans="1:4" ht="16.5" customHeight="1">
      <c r="A11" s="34" t="s">
        <v>681</v>
      </c>
      <c r="B11" s="35">
        <v>93</v>
      </c>
      <c r="C11" s="51"/>
      <c r="D11" s="51"/>
    </row>
    <row r="12" spans="1:4" ht="16.5" customHeight="1">
      <c r="A12" s="50" t="s">
        <v>682</v>
      </c>
      <c r="B12" s="35">
        <v>1070</v>
      </c>
      <c r="C12" s="51"/>
      <c r="D12" s="51"/>
    </row>
    <row r="13" spans="1:4" ht="16.5" customHeight="1">
      <c r="A13" s="50" t="s">
        <v>683</v>
      </c>
      <c r="B13" s="35">
        <v>2502</v>
      </c>
      <c r="C13" s="51"/>
      <c r="D13" s="51"/>
    </row>
    <row r="14" spans="1:4" ht="16.5" customHeight="1">
      <c r="A14" s="50" t="s">
        <v>677</v>
      </c>
      <c r="B14" s="35">
        <v>2172</v>
      </c>
      <c r="C14" s="51"/>
      <c r="D14" s="51"/>
    </row>
  </sheetData>
  <sheetProtection/>
  <mergeCells count="3">
    <mergeCell ref="A2:D2"/>
    <mergeCell ref="A3:B3"/>
    <mergeCell ref="C3:D3"/>
  </mergeCells>
  <printOptions horizontalCentered="1"/>
  <pageMargins left="0.2" right="0.2" top="0.21" bottom="0.21" header="0" footer="0"/>
  <pageSetup blackAndWhite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王小琴</dc:creator>
  <cp:keywords/>
  <dc:description/>
  <cp:lastModifiedBy>yangsnrt11</cp:lastModifiedBy>
  <dcterms:created xsi:type="dcterms:W3CDTF">2017-01-25T01:39:27Z</dcterms:created>
  <dcterms:modified xsi:type="dcterms:W3CDTF">2023-08-16T01:11:21Z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D8FE2D32749F4747A65D9E6962EC95EC_12</vt:lpwstr>
  </property>
</Properties>
</file>