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封面" sheetId="7" r:id="rId1"/>
    <sheet name="工程部分总预算表" sheetId="3" r:id="rId2"/>
    <sheet name="水库费用预算表" sheetId="1" r:id="rId3"/>
    <sheet name="堤防预算表" sheetId="6" r:id="rId4"/>
    <sheet name="施工临时工程预算表" sheetId="5" r:id="rId5"/>
  </sheets>
  <definedNames>
    <definedName name="_xlnm._FilterDatabase" localSheetId="2" hidden="1">水库费用预算表!$A$3:$V$39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<sst xmlns="http://schemas.openxmlformats.org/spreadsheetml/2006/main" count="237" uniqueCount="93">
  <si>
    <t>垫江县青龙洞等17座水库和龙溪河堤防等23.52公里堤防白蚁治理项目（第二次）
招标控制价</t>
  </si>
  <si>
    <t>项目业主：垫江县水利管理站</t>
  </si>
  <si>
    <t>编制时间：2025年12月</t>
  </si>
  <si>
    <t>招标控制价汇总表</t>
  </si>
  <si>
    <t>序号</t>
  </si>
  <si>
    <t>工程或费用名称</t>
  </si>
  <si>
    <t>建安工程费</t>
  </si>
  <si>
    <t>设备购置费</t>
  </si>
  <si>
    <t>合计</t>
  </si>
  <si>
    <t>第一部分 防治工程</t>
  </si>
  <si>
    <t>水库防治工程</t>
  </si>
  <si>
    <t>堤防防治工程</t>
  </si>
  <si>
    <t>施工临时工程</t>
  </si>
  <si>
    <r>
      <rPr>
        <b/>
        <sz val="20"/>
        <color theme="1"/>
        <rFont val="宋体"/>
        <charset val="134"/>
      </rPr>
      <t>分组工程量清单</t>
    </r>
  </si>
  <si>
    <r>
      <rPr>
        <sz val="10"/>
        <color theme="1"/>
        <rFont val="宋体"/>
        <charset val="134"/>
      </rPr>
      <t>组号：</t>
    </r>
    <r>
      <rPr>
        <sz val="10"/>
        <color theme="1"/>
        <rFont val="Times New Roman"/>
        <charset val="134"/>
      </rPr>
      <t xml:space="preserve">1.1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>分组名称：防治工程</t>
    </r>
  </si>
  <si>
    <r>
      <rPr>
        <b/>
        <sz val="7.5"/>
        <color theme="1"/>
        <rFont val="宋体"/>
        <charset val="134"/>
      </rPr>
      <t>序号</t>
    </r>
  </si>
  <si>
    <r>
      <rPr>
        <b/>
        <sz val="7.5"/>
        <color theme="1"/>
        <rFont val="宋体"/>
        <charset val="134"/>
      </rPr>
      <t>水库名称</t>
    </r>
  </si>
  <si>
    <r>
      <rPr>
        <b/>
        <sz val="7.5"/>
        <color theme="1"/>
        <rFont val="宋体"/>
        <charset val="134"/>
      </rPr>
      <t>工程规模</t>
    </r>
  </si>
  <si>
    <r>
      <rPr>
        <b/>
        <sz val="7.5"/>
        <color theme="1"/>
        <rFont val="宋体"/>
        <charset val="134"/>
      </rPr>
      <t>危害等级</t>
    </r>
  </si>
  <si>
    <r>
      <rPr>
        <b/>
        <sz val="7.5"/>
        <color theme="1"/>
        <rFont val="宋体"/>
        <charset val="134"/>
      </rPr>
      <t>设置药物土壤屏障隔离沟（米）</t>
    </r>
  </si>
  <si>
    <r>
      <rPr>
        <b/>
        <sz val="7.5"/>
        <color theme="1"/>
        <rFont val="宋体"/>
        <charset val="134"/>
      </rPr>
      <t>人工挖蚁巢（个）</t>
    </r>
  </si>
  <si>
    <r>
      <rPr>
        <b/>
        <sz val="7.5"/>
        <color theme="1"/>
        <rFont val="宋体"/>
        <charset val="134"/>
      </rPr>
      <t>设置药物网幕（个）</t>
    </r>
  </si>
  <si>
    <r>
      <rPr>
        <b/>
        <sz val="7.5"/>
        <color theme="1"/>
        <rFont val="宋体"/>
        <charset val="134"/>
      </rPr>
      <t>坝体表面施药（㎡）</t>
    </r>
  </si>
  <si>
    <r>
      <rPr>
        <b/>
        <sz val="7.5"/>
        <color theme="1"/>
        <rFont val="宋体"/>
        <charset val="134"/>
      </rPr>
      <t>埋设诱杀监测装置（套）</t>
    </r>
  </si>
  <si>
    <r>
      <rPr>
        <b/>
        <sz val="7.5"/>
        <color theme="1"/>
        <rFont val="宋体"/>
        <charset val="134"/>
      </rPr>
      <t>合计金额（元）</t>
    </r>
  </si>
  <si>
    <r>
      <rPr>
        <b/>
        <sz val="7.5"/>
        <color theme="1"/>
        <rFont val="宋体"/>
        <charset val="134"/>
      </rPr>
      <t>长度</t>
    </r>
  </si>
  <si>
    <r>
      <rPr>
        <b/>
        <sz val="7.5"/>
        <color theme="1"/>
        <rFont val="宋体"/>
        <charset val="134"/>
      </rPr>
      <t>单价</t>
    </r>
  </si>
  <si>
    <r>
      <rPr>
        <b/>
        <sz val="7.5"/>
        <color theme="1"/>
        <rFont val="宋体"/>
        <charset val="134"/>
      </rPr>
      <t>金额</t>
    </r>
  </si>
  <si>
    <r>
      <rPr>
        <b/>
        <sz val="7.5"/>
        <color theme="1"/>
        <rFont val="宋体"/>
        <charset val="134"/>
      </rPr>
      <t>数量</t>
    </r>
  </si>
  <si>
    <r>
      <rPr>
        <b/>
        <sz val="7.5"/>
        <color theme="1"/>
        <rFont val="宋体"/>
        <charset val="134"/>
      </rPr>
      <t>金额（元）</t>
    </r>
  </si>
  <si>
    <r>
      <rPr>
        <b/>
        <sz val="7.5"/>
        <color theme="1"/>
        <rFont val="宋体"/>
        <charset val="134"/>
      </rPr>
      <t>合计（元）</t>
    </r>
  </si>
  <si>
    <r>
      <rPr>
        <sz val="10"/>
        <color theme="1"/>
        <rFont val="宋体"/>
        <charset val="134"/>
      </rPr>
      <t>兴平水库</t>
    </r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</si>
  <si>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）型</t>
    </r>
  </si>
  <si>
    <r>
      <rPr>
        <sz val="10"/>
        <color theme="1"/>
        <rFont val="Times New Roman"/>
        <charset val="134"/>
      </rPr>
      <t>Ⅰ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</si>
  <si>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主巢</t>
    </r>
  </si>
  <si>
    <r>
      <rPr>
        <sz val="10"/>
        <color theme="1"/>
        <rFont val="宋体"/>
        <charset val="134"/>
      </rPr>
      <t>副巢</t>
    </r>
  </si>
  <si>
    <r>
      <rPr>
        <sz val="10"/>
        <color theme="1"/>
        <rFont val="宋体"/>
        <charset val="134"/>
      </rPr>
      <t>青龙洞水库</t>
    </r>
  </si>
  <si>
    <r>
      <rPr>
        <sz val="10"/>
        <color theme="1"/>
        <rFont val="宋体"/>
        <charset val="134"/>
      </rPr>
      <t>柴家水库</t>
    </r>
  </si>
  <si>
    <r>
      <rPr>
        <sz val="10"/>
        <color theme="1"/>
        <rFont val="宋体"/>
        <charset val="134"/>
      </rPr>
      <t>和平水库</t>
    </r>
  </si>
  <si>
    <r>
      <rPr>
        <sz val="10"/>
        <color theme="1"/>
        <rFont val="宋体"/>
        <charset val="134"/>
      </rPr>
      <t>黄蟮沟水库</t>
    </r>
  </si>
  <si>
    <r>
      <rPr>
        <sz val="10"/>
        <color theme="1"/>
        <rFont val="宋体"/>
        <charset val="134"/>
      </rPr>
      <t>黄莲沟水库</t>
    </r>
  </si>
  <si>
    <r>
      <rPr>
        <sz val="10"/>
        <color theme="1"/>
        <rFont val="宋体"/>
        <charset val="134"/>
      </rPr>
      <t>静石沟水库</t>
    </r>
  </si>
  <si>
    <r>
      <rPr>
        <sz val="10"/>
        <color theme="1"/>
        <rFont val="宋体"/>
        <charset val="134"/>
      </rPr>
      <t>代家冲水库</t>
    </r>
  </si>
  <si>
    <r>
      <rPr>
        <sz val="10"/>
        <color theme="1"/>
        <rFont val="宋体"/>
        <charset val="134"/>
      </rPr>
      <t>莲花水库</t>
    </r>
  </si>
  <si>
    <r>
      <rPr>
        <sz val="10"/>
        <color theme="1"/>
        <rFont val="宋体"/>
        <charset val="134"/>
      </rPr>
      <t>白龙洞水库</t>
    </r>
  </si>
  <si>
    <r>
      <rPr>
        <sz val="10"/>
        <color theme="1"/>
        <rFont val="宋体"/>
        <charset val="134"/>
      </rPr>
      <t>烟合水库</t>
    </r>
  </si>
  <si>
    <r>
      <rPr>
        <sz val="10"/>
        <color theme="1"/>
        <rFont val="宋体"/>
        <charset val="134"/>
      </rPr>
      <t>长埝水库</t>
    </r>
  </si>
  <si>
    <r>
      <rPr>
        <sz val="10"/>
        <color theme="1"/>
        <rFont val="宋体"/>
        <charset val="134"/>
      </rPr>
      <t>长久水库</t>
    </r>
  </si>
  <si>
    <r>
      <rPr>
        <sz val="10"/>
        <color theme="1"/>
        <rFont val="宋体"/>
        <charset val="134"/>
      </rPr>
      <t>红岩水库</t>
    </r>
  </si>
  <si>
    <r>
      <rPr>
        <sz val="10"/>
        <color theme="1"/>
        <rFont val="宋体"/>
        <charset val="134"/>
      </rPr>
      <t>铁匠湾水库</t>
    </r>
  </si>
  <si>
    <r>
      <rPr>
        <sz val="10"/>
        <color theme="1"/>
        <rFont val="宋体"/>
        <charset val="134"/>
      </rPr>
      <t>高石水库</t>
    </r>
  </si>
  <si>
    <r>
      <rPr>
        <sz val="10"/>
        <color theme="1"/>
        <rFont val="宋体"/>
        <charset val="134"/>
      </rPr>
      <t>上游水库</t>
    </r>
  </si>
  <si>
    <r>
      <rPr>
        <sz val="9"/>
        <color theme="1"/>
        <rFont val="宋体"/>
        <charset val="134"/>
      </rPr>
      <t>合计</t>
    </r>
  </si>
  <si>
    <t>分组工程量清单</t>
  </si>
  <si>
    <t>组号：1.2                                                                                                                           分组名称：防治工程</t>
  </si>
  <si>
    <t>堤防名称</t>
  </si>
  <si>
    <t>危害长度</t>
  </si>
  <si>
    <t>堤防蚁患区施药（㎡）</t>
  </si>
  <si>
    <t>人工挖巢（个）</t>
  </si>
  <si>
    <t>埋设诱杀包（包）</t>
  </si>
  <si>
    <t>合计金额(元)</t>
  </si>
  <si>
    <t>数量
（㎡）</t>
  </si>
  <si>
    <t>单价（元）</t>
  </si>
  <si>
    <t>金额（元）</t>
  </si>
  <si>
    <t>数量
（个）</t>
  </si>
  <si>
    <t>合计（元）</t>
  </si>
  <si>
    <t>数量
（包）</t>
  </si>
  <si>
    <t>龙溪河堤防-高安镇段左堤（花滩段）</t>
  </si>
  <si>
    <t>主巢</t>
  </si>
  <si>
    <t>副巢</t>
  </si>
  <si>
    <t>龙溪河堤防-高安镇右堤（高安村）</t>
  </si>
  <si>
    <t>龙溪河堤防-高安镇段左堤（河兴村）</t>
  </si>
  <si>
    <t>五洞镇卧龙河堤防工程左岸</t>
  </si>
  <si>
    <t>五洞镇卧龙河堤防工程右岸</t>
  </si>
  <si>
    <t>砚台镇龙溪河堤防工程左岸</t>
  </si>
  <si>
    <t>大沙河堤防-沙河乡段左堤</t>
  </si>
  <si>
    <t>龙溪河堤防-周嘉镇板板桥河左堤</t>
  </si>
  <si>
    <t>龙溪河堤防-周嘉镇板板桥河右堤</t>
  </si>
  <si>
    <t>武安河堤防-沙坪镇段左堤</t>
  </si>
  <si>
    <t>桂溪河堤防-垫江县城段右堤</t>
  </si>
  <si>
    <t>桂溪河堤防-垫江县城段左堤</t>
  </si>
  <si>
    <t>肖家河澄溪场镇段堤防工程</t>
  </si>
  <si>
    <t>吴家桥河堤防工程</t>
  </si>
  <si>
    <t>龙桥河杠家场镇段堤防工程</t>
  </si>
  <si>
    <t>王家河沙河场镇段堤防工程</t>
  </si>
  <si>
    <t>组号：2                                                              分组名称：施工临时工程</t>
  </si>
  <si>
    <t>单位</t>
  </si>
  <si>
    <t>工程量</t>
  </si>
  <si>
    <t>合计（万元）</t>
  </si>
  <si>
    <t>备注</t>
  </si>
  <si>
    <t>第四部分 施工临时工程</t>
  </si>
  <si>
    <t>安全生产费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</si>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</sst>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7.5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22"/>
      <color rgb="FF000000"/>
      <name val="方正小标宋_GBK"/>
      <charset val="134"/>
    </font>
    <font>
      <sz val="18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.5"/>
      <color theme="1"/>
      <name val="宋体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left" vertical="center" wrapText="1" indent="10"/>
    </xf>
    <xf numFmtId="0" fontId="15" fillId="0" borderId="0" xfId="0" applyNumberFormat="1" applyFont="1" applyFill="1" applyAlignment="1">
      <alignment horizontal="left" indent="1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5" sqref="A5:C5"/>
    </sheetView>
  </sheetViews>
  <sheetFormatPr defaultColWidth="8.725" defaultRowHeight="13.5" outlineLevelRow="4" outlineLevelCol="2"/>
  <cols>
    <col min="1" max="3" width="30.4583333333333" customWidth="1"/>
  </cols>
  <sheetData>
    <row r="1" s="47" customFormat="1" ht="132" customHeight="1"/>
    <row r="2" s="47" customFormat="1" ht="352" customHeight="1" spans="1:3">
      <c r="A2" s="48" t="s">
        <v>0</v>
      </c>
      <c r="B2" s="49"/>
      <c r="C2" s="49"/>
    </row>
    <row r="3" s="47" customFormat="1" ht="154" customHeight="1" spans="1:3">
      <c r="A3" s="50"/>
      <c r="B3" s="51"/>
      <c r="C3" s="51"/>
    </row>
    <row r="4" s="47" customFormat="1" ht="30" customHeight="1" spans="1:3">
      <c r="A4" s="52" t="s">
        <v>1</v>
      </c>
      <c r="B4" s="52"/>
      <c r="C4" s="52"/>
    </row>
    <row r="5" s="47" customFormat="1" ht="30" customHeight="1" spans="1:3">
      <c r="A5" s="53" t="s">
        <v>2</v>
      </c>
      <c r="B5" s="53"/>
      <c r="C5" s="53"/>
    </row>
  </sheetData>
  <mergeCells count="3">
    <mergeCell ref="A2:C2"/>
    <mergeCell ref="A4:C4"/>
    <mergeCell ref="A5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30" zoomScaleNormal="130" workbookViewId="0">
      <selection activeCell="H6" sqref="H6"/>
    </sheetView>
  </sheetViews>
  <sheetFormatPr defaultColWidth="8.89166666666667" defaultRowHeight="13.5" outlineLevelCol="4"/>
  <cols>
    <col min="1" max="1" width="10.9083333333333" customWidth="1"/>
    <col min="2" max="2" width="30.725" customWidth="1"/>
    <col min="3" max="3" width="17.5416666666667" style="1" customWidth="1"/>
    <col min="4" max="4" width="13.4583333333333" style="1" customWidth="1"/>
    <col min="5" max="5" width="14.8166666666667" style="1" customWidth="1"/>
  </cols>
  <sheetData>
    <row r="1" ht="30" customHeight="1" spans="1:5">
      <c r="A1" s="39" t="s">
        <v>3</v>
      </c>
      <c r="B1" s="39"/>
      <c r="C1" s="40"/>
      <c r="D1" s="40"/>
      <c r="E1" s="40"/>
    </row>
    <row r="2" s="38" customFormat="1" ht="30" customHeight="1" spans="1:5">
      <c r="A2" s="41" t="s">
        <v>4</v>
      </c>
      <c r="B2" s="41" t="s">
        <v>5</v>
      </c>
      <c r="C2" s="42" t="s">
        <v>6</v>
      </c>
      <c r="D2" s="42" t="s">
        <v>7</v>
      </c>
      <c r="E2" s="42" t="s">
        <v>8</v>
      </c>
    </row>
    <row r="3" ht="30" customHeight="1" spans="1:5">
      <c r="A3" s="7">
        <v>1</v>
      </c>
      <c r="B3" s="43" t="s">
        <v>9</v>
      </c>
      <c r="C3" s="9">
        <f>SUM(C4:C5)</f>
        <v>345012.79</v>
      </c>
      <c r="D3" s="44"/>
      <c r="E3" s="9">
        <f t="shared" ref="E3:E8" si="0">C3</f>
        <v>345012.79</v>
      </c>
    </row>
    <row r="4" ht="30" customHeight="1" spans="1:5">
      <c r="A4" s="7">
        <v>1.1</v>
      </c>
      <c r="B4" s="43" t="s">
        <v>10</v>
      </c>
      <c r="C4" s="9">
        <f>水库费用预算表!V39</f>
        <v>299209.39</v>
      </c>
      <c r="D4" s="44"/>
      <c r="E4" s="9">
        <f t="shared" si="0"/>
        <v>299209.39</v>
      </c>
    </row>
    <row r="5" ht="30" customHeight="1" spans="1:5">
      <c r="A5" s="7">
        <v>1.2</v>
      </c>
      <c r="B5" s="43" t="s">
        <v>11</v>
      </c>
      <c r="C5" s="9">
        <f>堤防预算表!O63</f>
        <v>45803.4</v>
      </c>
      <c r="D5" s="44"/>
      <c r="E5" s="9">
        <f t="shared" si="0"/>
        <v>45803.4</v>
      </c>
    </row>
    <row r="6" ht="30" customHeight="1" spans="1:5">
      <c r="A6" s="7">
        <v>2</v>
      </c>
      <c r="B6" s="43" t="s">
        <v>12</v>
      </c>
      <c r="C6" s="9">
        <f>SUM(C7:C8)</f>
        <v>8625.31975</v>
      </c>
      <c r="D6" s="44"/>
      <c r="E6" s="9">
        <f t="shared" si="0"/>
        <v>8625.31975</v>
      </c>
    </row>
    <row r="7" ht="30" customHeight="1" spans="1:5">
      <c r="A7" s="7">
        <v>2.1</v>
      </c>
      <c r="B7" s="43" t="s">
        <v>10</v>
      </c>
      <c r="C7" s="9">
        <f>施工临时工程预算表!F6</f>
        <v>7480.23475</v>
      </c>
      <c r="D7" s="44"/>
      <c r="E7" s="9">
        <f t="shared" si="0"/>
        <v>7480.23475</v>
      </c>
    </row>
    <row r="8" ht="30" customHeight="1" spans="1:5">
      <c r="A8" s="7">
        <v>2.2</v>
      </c>
      <c r="B8" s="43" t="s">
        <v>11</v>
      </c>
      <c r="C8" s="9">
        <f>施工临时工程预算表!F7</f>
        <v>1145.085</v>
      </c>
      <c r="D8" s="44"/>
      <c r="E8" s="9">
        <f t="shared" si="0"/>
        <v>1145.085</v>
      </c>
    </row>
    <row r="9" ht="30" customHeight="1" spans="1:5">
      <c r="A9" s="7"/>
      <c r="B9" s="7" t="s">
        <v>8</v>
      </c>
      <c r="C9" s="45"/>
      <c r="D9" s="45"/>
      <c r="E9" s="46">
        <f>E3+E6</f>
        <v>353638.10975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workbookViewId="0">
      <pane ySplit="4" topLeftCell="A5" activePane="bottomLeft" state="frozen"/>
      <selection/>
      <selection pane="bottomLeft" activeCell="Y34" sqref="Y34"/>
    </sheetView>
  </sheetViews>
  <sheetFormatPr defaultColWidth="8.89166666666667" defaultRowHeight="13.5"/>
  <cols>
    <col min="1" max="1" width="4.125" customWidth="1"/>
    <col min="2" max="2" width="8.75833333333333" customWidth="1"/>
    <col min="3" max="3" width="8" customWidth="1"/>
    <col min="4" max="4" width="6.125" customWidth="1"/>
    <col min="5" max="5" width="4.375" customWidth="1"/>
    <col min="6" max="6" width="4" customWidth="1"/>
    <col min="7" max="7" width="7.90833333333333" customWidth="1"/>
    <col min="8" max="8" width="3.875" customWidth="1"/>
    <col min="9" max="9" width="3.625" customWidth="1"/>
    <col min="10" max="10" width="4.875" customWidth="1"/>
    <col min="11" max="12" width="7.5" customWidth="1"/>
    <col min="13" max="13" width="5.875" customWidth="1"/>
    <col min="14" max="14" width="4.875" customWidth="1"/>
    <col min="15" max="15" width="7.5" customWidth="1"/>
    <col min="16" max="16" width="6.625" customWidth="1"/>
    <col min="17" max="17" width="5.18333333333333" customWidth="1"/>
    <col min="18" max="18" width="7.5" customWidth="1"/>
    <col min="19" max="19" width="3.625" customWidth="1"/>
    <col min="20" max="20" width="6.09166666666667" customWidth="1"/>
    <col min="21" max="21" width="7.45833333333333" customWidth="1"/>
    <col min="22" max="22" width="11.6333333333333" customWidth="1"/>
  </cols>
  <sheetData>
    <row r="1" ht="34" customHeight="1" spans="1:2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="28" customFormat="1" ht="12.75" spans="1:22">
      <c r="A2" s="4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0.7" customHeight="1" spans="1:22">
      <c r="A3" s="31" t="s">
        <v>15</v>
      </c>
      <c r="B3" s="32" t="s">
        <v>16</v>
      </c>
      <c r="C3" s="32" t="s">
        <v>17</v>
      </c>
      <c r="D3" s="32" t="s">
        <v>18</v>
      </c>
      <c r="E3" s="32" t="s">
        <v>19</v>
      </c>
      <c r="F3" s="32"/>
      <c r="G3" s="32"/>
      <c r="H3" s="31" t="s">
        <v>20</v>
      </c>
      <c r="I3" s="31"/>
      <c r="J3" s="31"/>
      <c r="K3" s="31"/>
      <c r="L3" s="31"/>
      <c r="M3" s="31" t="s">
        <v>21</v>
      </c>
      <c r="N3" s="31"/>
      <c r="O3" s="31"/>
      <c r="P3" s="32" t="s">
        <v>22</v>
      </c>
      <c r="Q3" s="32"/>
      <c r="R3" s="32"/>
      <c r="S3" s="32" t="s">
        <v>23</v>
      </c>
      <c r="T3" s="32"/>
      <c r="U3" s="32"/>
      <c r="V3" s="32" t="s">
        <v>24</v>
      </c>
    </row>
    <row r="4" spans="1:22">
      <c r="A4" s="31"/>
      <c r="B4" s="32"/>
      <c r="C4" s="32"/>
      <c r="D4" s="32"/>
      <c r="E4" s="31" t="s">
        <v>25</v>
      </c>
      <c r="F4" s="32" t="s">
        <v>26</v>
      </c>
      <c r="G4" s="32" t="s">
        <v>27</v>
      </c>
      <c r="H4" s="32"/>
      <c r="I4" s="32" t="s">
        <v>28</v>
      </c>
      <c r="J4" s="32" t="s">
        <v>26</v>
      </c>
      <c r="K4" s="32" t="s">
        <v>29</v>
      </c>
      <c r="L4" s="32" t="s">
        <v>30</v>
      </c>
      <c r="M4" s="32" t="s">
        <v>28</v>
      </c>
      <c r="N4" s="32" t="s">
        <v>26</v>
      </c>
      <c r="O4" s="32" t="s">
        <v>27</v>
      </c>
      <c r="P4" s="32" t="s">
        <v>28</v>
      </c>
      <c r="Q4" s="32" t="s">
        <v>26</v>
      </c>
      <c r="R4" s="32" t="s">
        <v>27</v>
      </c>
      <c r="S4" s="32" t="s">
        <v>28</v>
      </c>
      <c r="T4" s="32" t="s">
        <v>26</v>
      </c>
      <c r="U4" s="32" t="s">
        <v>27</v>
      </c>
      <c r="V4" s="32"/>
    </row>
    <row r="5" ht="15.9" customHeight="1" spans="1:22">
      <c r="A5" s="33">
        <v>1</v>
      </c>
      <c r="B5" s="33" t="s">
        <v>31</v>
      </c>
      <c r="C5" s="33" t="s">
        <v>32</v>
      </c>
      <c r="D5" s="33" t="s">
        <v>33</v>
      </c>
      <c r="E5" s="33">
        <v>100</v>
      </c>
      <c r="F5" s="26">
        <v>91.8</v>
      </c>
      <c r="G5" s="34">
        <f>F5*E5</f>
        <v>9180</v>
      </c>
      <c r="H5" s="33" t="s">
        <v>34</v>
      </c>
      <c r="I5" s="33">
        <v>1</v>
      </c>
      <c r="J5" s="26">
        <v>496.8</v>
      </c>
      <c r="K5" s="33">
        <f t="shared" ref="K5:K40" si="0">J5*I5</f>
        <v>496.8</v>
      </c>
      <c r="L5" s="34">
        <f>K5+K6</f>
        <v>5626.8</v>
      </c>
      <c r="M5" s="33">
        <v>880</v>
      </c>
      <c r="N5" s="33">
        <v>3.89</v>
      </c>
      <c r="O5" s="34">
        <f>N5*M5</f>
        <v>3423.2</v>
      </c>
      <c r="P5" s="33">
        <v>2200</v>
      </c>
      <c r="Q5" s="33">
        <v>2.59</v>
      </c>
      <c r="R5" s="34">
        <f>Q5*P5</f>
        <v>5698</v>
      </c>
      <c r="S5" s="33">
        <v>10</v>
      </c>
      <c r="T5" s="33">
        <v>205.2</v>
      </c>
      <c r="U5" s="34">
        <f>T5*S5</f>
        <v>2052</v>
      </c>
      <c r="V5" s="34">
        <v>25980</v>
      </c>
    </row>
    <row r="6" spans="1:24">
      <c r="A6" s="33"/>
      <c r="B6" s="33"/>
      <c r="C6" s="33"/>
      <c r="D6" s="33"/>
      <c r="E6" s="33"/>
      <c r="F6" s="26"/>
      <c r="G6" s="34"/>
      <c r="H6" s="33" t="s">
        <v>35</v>
      </c>
      <c r="I6" s="33">
        <v>50</v>
      </c>
      <c r="J6" s="26">
        <v>102.6</v>
      </c>
      <c r="K6" s="33">
        <f t="shared" si="0"/>
        <v>5130</v>
      </c>
      <c r="L6" s="34"/>
      <c r="M6" s="33"/>
      <c r="N6" s="33"/>
      <c r="O6" s="34"/>
      <c r="P6" s="33"/>
      <c r="Q6" s="33"/>
      <c r="R6" s="34"/>
      <c r="S6" s="33"/>
      <c r="T6" s="33"/>
      <c r="U6" s="34"/>
      <c r="V6" s="34"/>
      <c r="X6" s="1"/>
    </row>
    <row r="7" ht="15.9" customHeight="1" spans="1:22">
      <c r="A7" s="33">
        <v>2</v>
      </c>
      <c r="B7" s="33" t="s">
        <v>36</v>
      </c>
      <c r="C7" s="33" t="s">
        <v>32</v>
      </c>
      <c r="D7" s="33" t="s">
        <v>33</v>
      </c>
      <c r="E7" s="33">
        <v>66</v>
      </c>
      <c r="F7" s="26">
        <v>91.8</v>
      </c>
      <c r="G7" s="34">
        <f>F7*E7</f>
        <v>6058.8</v>
      </c>
      <c r="H7" s="33" t="s">
        <v>34</v>
      </c>
      <c r="I7" s="33">
        <v>1</v>
      </c>
      <c r="J7" s="26">
        <v>496.8</v>
      </c>
      <c r="K7" s="33">
        <f t="shared" si="0"/>
        <v>496.8</v>
      </c>
      <c r="L7" s="34">
        <f>K7+K8</f>
        <v>6652.8</v>
      </c>
      <c r="M7" s="33">
        <v>405</v>
      </c>
      <c r="N7" s="33">
        <v>3.89</v>
      </c>
      <c r="O7" s="34">
        <f>N7*M7</f>
        <v>1575.45</v>
      </c>
      <c r="P7" s="33">
        <v>1012.5</v>
      </c>
      <c r="Q7" s="33">
        <v>2.59</v>
      </c>
      <c r="R7" s="34">
        <f>Q7*P7</f>
        <v>2622.375</v>
      </c>
      <c r="S7" s="33">
        <v>10</v>
      </c>
      <c r="T7" s="33">
        <v>205.2</v>
      </c>
      <c r="U7" s="34">
        <f>T7*S7</f>
        <v>2052</v>
      </c>
      <c r="V7" s="34">
        <v>18961.43</v>
      </c>
    </row>
    <row r="8" spans="1:22">
      <c r="A8" s="33"/>
      <c r="B8" s="33"/>
      <c r="C8" s="33"/>
      <c r="D8" s="33"/>
      <c r="E8" s="33"/>
      <c r="F8" s="26"/>
      <c r="G8" s="34"/>
      <c r="H8" s="33" t="s">
        <v>35</v>
      </c>
      <c r="I8" s="33">
        <v>60</v>
      </c>
      <c r="J8" s="26">
        <v>102.6</v>
      </c>
      <c r="K8" s="33">
        <f t="shared" si="0"/>
        <v>6156</v>
      </c>
      <c r="L8" s="34"/>
      <c r="M8" s="33"/>
      <c r="N8" s="33"/>
      <c r="O8" s="34"/>
      <c r="P8" s="33"/>
      <c r="Q8" s="33"/>
      <c r="R8" s="34"/>
      <c r="S8" s="33"/>
      <c r="T8" s="33"/>
      <c r="U8" s="34"/>
      <c r="V8" s="34"/>
    </row>
    <row r="9" ht="15.9" customHeight="1" spans="1:22">
      <c r="A9" s="33">
        <v>3</v>
      </c>
      <c r="B9" s="33" t="s">
        <v>37</v>
      </c>
      <c r="C9" s="33" t="s">
        <v>32</v>
      </c>
      <c r="D9" s="33" t="s">
        <v>33</v>
      </c>
      <c r="E9" s="33">
        <v>46</v>
      </c>
      <c r="F9" s="26">
        <v>91.8</v>
      </c>
      <c r="G9" s="34">
        <f>F9*E9</f>
        <v>4222.8</v>
      </c>
      <c r="H9" s="33" t="s">
        <v>34</v>
      </c>
      <c r="I9" s="33">
        <v>1</v>
      </c>
      <c r="J9" s="26">
        <v>496.8</v>
      </c>
      <c r="K9" s="33">
        <f t="shared" si="0"/>
        <v>496.8</v>
      </c>
      <c r="L9" s="34">
        <f>K9+K10</f>
        <v>5626.8</v>
      </c>
      <c r="M9" s="33">
        <v>35</v>
      </c>
      <c r="N9" s="33">
        <v>3.89</v>
      </c>
      <c r="O9" s="34">
        <f>N9*M9</f>
        <v>136.15</v>
      </c>
      <c r="P9" s="33">
        <v>88</v>
      </c>
      <c r="Q9" s="33">
        <v>2.59</v>
      </c>
      <c r="R9" s="34">
        <f>Q9*P9</f>
        <v>227.92</v>
      </c>
      <c r="S9" s="33">
        <v>10</v>
      </c>
      <c r="T9" s="33">
        <v>205.2</v>
      </c>
      <c r="U9" s="34">
        <f>T9*S9</f>
        <v>2052</v>
      </c>
      <c r="V9" s="34">
        <v>12265.67</v>
      </c>
    </row>
    <row r="10" spans="1:22">
      <c r="A10" s="33"/>
      <c r="B10" s="33"/>
      <c r="C10" s="33"/>
      <c r="D10" s="33"/>
      <c r="E10" s="33"/>
      <c r="F10" s="26"/>
      <c r="G10" s="34"/>
      <c r="H10" s="33" t="s">
        <v>35</v>
      </c>
      <c r="I10" s="33">
        <v>50</v>
      </c>
      <c r="J10" s="26">
        <v>102.6</v>
      </c>
      <c r="K10" s="33">
        <f t="shared" si="0"/>
        <v>5130</v>
      </c>
      <c r="L10" s="34"/>
      <c r="M10" s="33"/>
      <c r="N10" s="33"/>
      <c r="O10" s="34"/>
      <c r="P10" s="33"/>
      <c r="Q10" s="33"/>
      <c r="R10" s="34"/>
      <c r="S10" s="33"/>
      <c r="T10" s="33"/>
      <c r="U10" s="34"/>
      <c r="V10" s="34"/>
    </row>
    <row r="11" ht="15.9" customHeight="1" spans="1:22">
      <c r="A11" s="33">
        <v>4</v>
      </c>
      <c r="B11" s="33" t="s">
        <v>38</v>
      </c>
      <c r="C11" s="33" t="s">
        <v>32</v>
      </c>
      <c r="D11" s="33" t="s">
        <v>33</v>
      </c>
      <c r="E11" s="33">
        <v>68</v>
      </c>
      <c r="F11" s="26">
        <v>91.8</v>
      </c>
      <c r="G11" s="34">
        <f>F11*E11</f>
        <v>6242.4</v>
      </c>
      <c r="H11" s="33" t="s">
        <v>34</v>
      </c>
      <c r="I11" s="33">
        <v>1</v>
      </c>
      <c r="J11" s="26">
        <v>496.8</v>
      </c>
      <c r="K11" s="33">
        <f t="shared" si="0"/>
        <v>496.8</v>
      </c>
      <c r="L11" s="34">
        <f>K11+K12</f>
        <v>6652.8</v>
      </c>
      <c r="M11" s="33">
        <v>263</v>
      </c>
      <c r="N11" s="33">
        <v>3.89</v>
      </c>
      <c r="O11" s="34">
        <f>N11*M11</f>
        <v>1023.07</v>
      </c>
      <c r="P11" s="33">
        <v>658</v>
      </c>
      <c r="Q11" s="33">
        <v>2.59</v>
      </c>
      <c r="R11" s="34">
        <f>Q11*P11</f>
        <v>1704.22</v>
      </c>
      <c r="S11" s="33">
        <v>10</v>
      </c>
      <c r="T11" s="33">
        <v>205.2</v>
      </c>
      <c r="U11" s="34">
        <f>T11*S11</f>
        <v>2052</v>
      </c>
      <c r="V11" s="34">
        <v>17674.49</v>
      </c>
    </row>
    <row r="12" spans="1:22">
      <c r="A12" s="33"/>
      <c r="B12" s="33"/>
      <c r="C12" s="33"/>
      <c r="D12" s="33"/>
      <c r="E12" s="33"/>
      <c r="F12" s="26"/>
      <c r="G12" s="34"/>
      <c r="H12" s="33" t="s">
        <v>35</v>
      </c>
      <c r="I12" s="33">
        <v>60</v>
      </c>
      <c r="J12" s="26">
        <v>102.6</v>
      </c>
      <c r="K12" s="33">
        <f t="shared" si="0"/>
        <v>6156</v>
      </c>
      <c r="L12" s="34"/>
      <c r="M12" s="33"/>
      <c r="N12" s="33"/>
      <c r="O12" s="34"/>
      <c r="P12" s="33"/>
      <c r="Q12" s="33"/>
      <c r="R12" s="34"/>
      <c r="S12" s="33"/>
      <c r="T12" s="33"/>
      <c r="U12" s="34"/>
      <c r="V12" s="34"/>
    </row>
    <row r="13" ht="15.9" customHeight="1" spans="1:22">
      <c r="A13" s="33">
        <v>5</v>
      </c>
      <c r="B13" s="33" t="s">
        <v>39</v>
      </c>
      <c r="C13" s="33" t="s">
        <v>32</v>
      </c>
      <c r="D13" s="33" t="s">
        <v>33</v>
      </c>
      <c r="E13" s="33">
        <v>67</v>
      </c>
      <c r="F13" s="26">
        <v>91.8</v>
      </c>
      <c r="G13" s="34">
        <f>F13*E13</f>
        <v>6150.6</v>
      </c>
      <c r="H13" s="33" t="s">
        <v>34</v>
      </c>
      <c r="I13" s="33">
        <v>1</v>
      </c>
      <c r="J13" s="26">
        <v>496.8</v>
      </c>
      <c r="K13" s="33">
        <f t="shared" si="0"/>
        <v>496.8</v>
      </c>
      <c r="L13" s="34">
        <f>K13+K14</f>
        <v>6652.8</v>
      </c>
      <c r="M13" s="33">
        <v>184</v>
      </c>
      <c r="N13" s="33">
        <v>3.89</v>
      </c>
      <c r="O13" s="34">
        <f>N13*M13</f>
        <v>715.76</v>
      </c>
      <c r="P13" s="33">
        <v>460</v>
      </c>
      <c r="Q13" s="33">
        <v>2.59</v>
      </c>
      <c r="R13" s="34">
        <f>Q13*P13</f>
        <v>1191.4</v>
      </c>
      <c r="S13" s="33">
        <v>10</v>
      </c>
      <c r="T13" s="33">
        <v>205.2</v>
      </c>
      <c r="U13" s="34">
        <f>T13*S13</f>
        <v>2052</v>
      </c>
      <c r="V13" s="34">
        <v>16762.56</v>
      </c>
    </row>
    <row r="14" spans="1:22">
      <c r="A14" s="33"/>
      <c r="B14" s="33"/>
      <c r="C14" s="33"/>
      <c r="D14" s="33"/>
      <c r="E14" s="33"/>
      <c r="F14" s="26"/>
      <c r="G14" s="34"/>
      <c r="H14" s="33" t="s">
        <v>35</v>
      </c>
      <c r="I14" s="33">
        <v>60</v>
      </c>
      <c r="J14" s="26">
        <v>102.6</v>
      </c>
      <c r="K14" s="33">
        <f t="shared" si="0"/>
        <v>6156</v>
      </c>
      <c r="L14" s="34"/>
      <c r="M14" s="33"/>
      <c r="N14" s="33"/>
      <c r="O14" s="34"/>
      <c r="P14" s="33"/>
      <c r="Q14" s="33"/>
      <c r="R14" s="34"/>
      <c r="S14" s="33"/>
      <c r="T14" s="33"/>
      <c r="U14" s="34"/>
      <c r="V14" s="34"/>
    </row>
    <row r="15" ht="15.9" customHeight="1" spans="1:22">
      <c r="A15" s="33">
        <v>6</v>
      </c>
      <c r="B15" s="33" t="s">
        <v>40</v>
      </c>
      <c r="C15" s="33" t="s">
        <v>32</v>
      </c>
      <c r="D15" s="33" t="s">
        <v>33</v>
      </c>
      <c r="E15" s="33">
        <v>70</v>
      </c>
      <c r="F15" s="26">
        <v>91.8</v>
      </c>
      <c r="G15" s="34">
        <f>F15*E15</f>
        <v>6426</v>
      </c>
      <c r="H15" s="33" t="s">
        <v>34</v>
      </c>
      <c r="I15" s="33">
        <v>1</v>
      </c>
      <c r="J15" s="26">
        <v>496.8</v>
      </c>
      <c r="K15" s="33">
        <f t="shared" si="0"/>
        <v>496.8</v>
      </c>
      <c r="L15" s="34">
        <f>K15+K16</f>
        <v>6139.8</v>
      </c>
      <c r="M15" s="33">
        <v>266</v>
      </c>
      <c r="N15" s="33">
        <v>3.89</v>
      </c>
      <c r="O15" s="34">
        <f>N15*M15</f>
        <v>1034.74</v>
      </c>
      <c r="P15" s="33">
        <v>664</v>
      </c>
      <c r="Q15" s="33">
        <v>2.59</v>
      </c>
      <c r="R15" s="34">
        <f>Q15*P15</f>
        <v>1719.76</v>
      </c>
      <c r="S15" s="33">
        <v>10</v>
      </c>
      <c r="T15" s="33">
        <v>205.2</v>
      </c>
      <c r="U15" s="34">
        <f>T15*S15</f>
        <v>2052</v>
      </c>
      <c r="V15" s="34">
        <v>17372.3</v>
      </c>
    </row>
    <row r="16" spans="1:22">
      <c r="A16" s="33"/>
      <c r="B16" s="33"/>
      <c r="C16" s="33"/>
      <c r="D16" s="33"/>
      <c r="E16" s="33"/>
      <c r="F16" s="26"/>
      <c r="G16" s="34"/>
      <c r="H16" s="33" t="s">
        <v>35</v>
      </c>
      <c r="I16" s="33">
        <v>55</v>
      </c>
      <c r="J16" s="26">
        <v>102.6</v>
      </c>
      <c r="K16" s="33">
        <f t="shared" si="0"/>
        <v>5643</v>
      </c>
      <c r="L16" s="34"/>
      <c r="M16" s="33"/>
      <c r="N16" s="33"/>
      <c r="O16" s="34"/>
      <c r="P16" s="33"/>
      <c r="Q16" s="33"/>
      <c r="R16" s="34"/>
      <c r="S16" s="33"/>
      <c r="T16" s="33"/>
      <c r="U16" s="34"/>
      <c r="V16" s="34"/>
    </row>
    <row r="17" ht="15.9" customHeight="1" spans="1:22">
      <c r="A17" s="33">
        <v>7</v>
      </c>
      <c r="B17" s="33" t="s">
        <v>41</v>
      </c>
      <c r="C17" s="33" t="s">
        <v>32</v>
      </c>
      <c r="D17" s="33" t="s">
        <v>33</v>
      </c>
      <c r="E17" s="33">
        <v>67</v>
      </c>
      <c r="F17" s="26">
        <v>91.8</v>
      </c>
      <c r="G17" s="34">
        <f>F17*E17</f>
        <v>6150.6</v>
      </c>
      <c r="H17" s="33" t="s">
        <v>34</v>
      </c>
      <c r="I17" s="33">
        <v>1</v>
      </c>
      <c r="J17" s="26">
        <v>496.8</v>
      </c>
      <c r="K17" s="33">
        <f t="shared" si="0"/>
        <v>496.8</v>
      </c>
      <c r="L17" s="34">
        <f>K17+K18</f>
        <v>6652.8</v>
      </c>
      <c r="M17" s="33">
        <v>429</v>
      </c>
      <c r="N17" s="33">
        <v>3.89</v>
      </c>
      <c r="O17" s="34">
        <f>N17*M17</f>
        <v>1668.81</v>
      </c>
      <c r="P17" s="33">
        <v>1073</v>
      </c>
      <c r="Q17" s="33">
        <v>2.59</v>
      </c>
      <c r="R17" s="34">
        <f>Q17*P17</f>
        <v>2779.07</v>
      </c>
      <c r="S17" s="33">
        <v>10</v>
      </c>
      <c r="T17" s="33">
        <v>205.2</v>
      </c>
      <c r="U17" s="34">
        <f>T17*S17</f>
        <v>2052</v>
      </c>
      <c r="V17" s="34">
        <v>19303.28</v>
      </c>
    </row>
    <row r="18" spans="1:22">
      <c r="A18" s="33"/>
      <c r="B18" s="33"/>
      <c r="C18" s="33"/>
      <c r="D18" s="33"/>
      <c r="E18" s="33"/>
      <c r="F18" s="26"/>
      <c r="G18" s="34"/>
      <c r="H18" s="33" t="s">
        <v>35</v>
      </c>
      <c r="I18" s="33">
        <v>60</v>
      </c>
      <c r="J18" s="26">
        <v>102.6</v>
      </c>
      <c r="K18" s="33">
        <f t="shared" si="0"/>
        <v>6156</v>
      </c>
      <c r="L18" s="34"/>
      <c r="M18" s="33"/>
      <c r="N18" s="33"/>
      <c r="O18" s="34"/>
      <c r="P18" s="33"/>
      <c r="Q18" s="33"/>
      <c r="R18" s="34"/>
      <c r="S18" s="33"/>
      <c r="T18" s="33"/>
      <c r="U18" s="34"/>
      <c r="V18" s="34"/>
    </row>
    <row r="19" ht="15.9" customHeight="1" spans="1:22">
      <c r="A19" s="33">
        <v>8</v>
      </c>
      <c r="B19" s="33" t="s">
        <v>42</v>
      </c>
      <c r="C19" s="33" t="s">
        <v>32</v>
      </c>
      <c r="D19" s="33" t="s">
        <v>33</v>
      </c>
      <c r="E19" s="33"/>
      <c r="F19" s="33"/>
      <c r="G19" s="34"/>
      <c r="H19" s="33" t="s">
        <v>34</v>
      </c>
      <c r="I19" s="33">
        <v>1</v>
      </c>
      <c r="J19" s="26">
        <v>496.8</v>
      </c>
      <c r="K19" s="33">
        <f t="shared" si="0"/>
        <v>496.8</v>
      </c>
      <c r="L19" s="34">
        <f>K19+K20</f>
        <v>6139.8</v>
      </c>
      <c r="M19" s="33"/>
      <c r="N19" s="33"/>
      <c r="O19" s="34"/>
      <c r="P19" s="33"/>
      <c r="Q19" s="33"/>
      <c r="R19" s="34"/>
      <c r="S19" s="33">
        <v>10</v>
      </c>
      <c r="T19" s="33">
        <v>205.2</v>
      </c>
      <c r="U19" s="34">
        <f>T19*S19</f>
        <v>2052</v>
      </c>
      <c r="V19" s="34">
        <v>8191.8</v>
      </c>
    </row>
    <row r="20" spans="1:22">
      <c r="A20" s="33"/>
      <c r="B20" s="33"/>
      <c r="C20" s="33"/>
      <c r="D20" s="33"/>
      <c r="E20" s="33"/>
      <c r="F20" s="33"/>
      <c r="G20" s="34"/>
      <c r="H20" s="33" t="s">
        <v>35</v>
      </c>
      <c r="I20" s="33">
        <v>55</v>
      </c>
      <c r="J20" s="26">
        <v>102.6</v>
      </c>
      <c r="K20" s="33">
        <f t="shared" si="0"/>
        <v>5643</v>
      </c>
      <c r="L20" s="34"/>
      <c r="M20" s="33"/>
      <c r="N20" s="33"/>
      <c r="O20" s="34"/>
      <c r="P20" s="33"/>
      <c r="Q20" s="33"/>
      <c r="R20" s="34"/>
      <c r="S20" s="33"/>
      <c r="T20" s="33"/>
      <c r="U20" s="34"/>
      <c r="V20" s="34"/>
    </row>
    <row r="21" ht="15.9" customHeight="1" spans="1:22">
      <c r="A21" s="33">
        <v>9</v>
      </c>
      <c r="B21" s="33" t="s">
        <v>43</v>
      </c>
      <c r="C21" s="33" t="s">
        <v>32</v>
      </c>
      <c r="D21" s="33" t="s">
        <v>33</v>
      </c>
      <c r="E21" s="33">
        <v>76</v>
      </c>
      <c r="F21" s="26">
        <v>91.8</v>
      </c>
      <c r="G21" s="34">
        <f>F21*E21</f>
        <v>6976.8</v>
      </c>
      <c r="H21" s="33" t="s">
        <v>34</v>
      </c>
      <c r="I21" s="33">
        <v>1</v>
      </c>
      <c r="J21" s="26">
        <v>496.8</v>
      </c>
      <c r="K21" s="33">
        <f t="shared" si="0"/>
        <v>496.8</v>
      </c>
      <c r="L21" s="34">
        <f>K21+K22</f>
        <v>6652.8</v>
      </c>
      <c r="M21" s="33">
        <v>370</v>
      </c>
      <c r="N21" s="33">
        <v>3.89</v>
      </c>
      <c r="O21" s="34">
        <f>N21*M21</f>
        <v>1439.3</v>
      </c>
      <c r="P21" s="33">
        <v>921.5</v>
      </c>
      <c r="Q21" s="33">
        <v>2.59</v>
      </c>
      <c r="R21" s="34">
        <f>Q21*P21</f>
        <v>2386.685</v>
      </c>
      <c r="S21" s="33">
        <v>10</v>
      </c>
      <c r="T21" s="33">
        <v>205.2</v>
      </c>
      <c r="U21" s="34">
        <f>T21*S21</f>
        <v>2052</v>
      </c>
      <c r="V21" s="34">
        <v>19507.59</v>
      </c>
    </row>
    <row r="22" spans="1:22">
      <c r="A22" s="33"/>
      <c r="B22" s="33"/>
      <c r="C22" s="33"/>
      <c r="D22" s="33"/>
      <c r="E22" s="33"/>
      <c r="F22" s="26"/>
      <c r="G22" s="34"/>
      <c r="H22" s="33" t="s">
        <v>35</v>
      </c>
      <c r="I22" s="33">
        <v>60</v>
      </c>
      <c r="J22" s="26">
        <v>102.6</v>
      </c>
      <c r="K22" s="33">
        <f t="shared" si="0"/>
        <v>6156</v>
      </c>
      <c r="L22" s="34"/>
      <c r="M22" s="33"/>
      <c r="N22" s="33"/>
      <c r="O22" s="34"/>
      <c r="P22" s="33"/>
      <c r="Q22" s="33"/>
      <c r="R22" s="34"/>
      <c r="S22" s="33"/>
      <c r="T22" s="33"/>
      <c r="U22" s="34"/>
      <c r="V22" s="34"/>
    </row>
    <row r="23" ht="15.9" customHeight="1" spans="1:22">
      <c r="A23" s="33">
        <v>10</v>
      </c>
      <c r="B23" s="35" t="s">
        <v>44</v>
      </c>
      <c r="C23" s="33" t="s">
        <v>32</v>
      </c>
      <c r="D23" s="33" t="s">
        <v>33</v>
      </c>
      <c r="E23" s="33"/>
      <c r="F23" s="33"/>
      <c r="G23" s="34"/>
      <c r="H23" s="33" t="s">
        <v>34</v>
      </c>
      <c r="I23" s="33">
        <v>1</v>
      </c>
      <c r="J23" s="26">
        <v>496.8</v>
      </c>
      <c r="K23" s="33">
        <f t="shared" si="0"/>
        <v>496.8</v>
      </c>
      <c r="L23" s="34">
        <f>K23+K24</f>
        <v>6652.8</v>
      </c>
      <c r="M23" s="33"/>
      <c r="N23" s="33"/>
      <c r="O23" s="34"/>
      <c r="P23" s="33"/>
      <c r="Q23" s="33"/>
      <c r="R23" s="34"/>
      <c r="S23" s="33">
        <v>10</v>
      </c>
      <c r="T23" s="33">
        <v>205.2</v>
      </c>
      <c r="U23" s="34">
        <f>T23*S23</f>
        <v>2052</v>
      </c>
      <c r="V23" s="34">
        <v>8704.8</v>
      </c>
    </row>
    <row r="24" spans="1:22">
      <c r="A24" s="33"/>
      <c r="B24" s="35"/>
      <c r="C24" s="33"/>
      <c r="D24" s="33"/>
      <c r="E24" s="33"/>
      <c r="F24" s="33"/>
      <c r="G24" s="34"/>
      <c r="H24" s="33" t="s">
        <v>35</v>
      </c>
      <c r="I24" s="33">
        <v>60</v>
      </c>
      <c r="J24" s="26">
        <v>102.6</v>
      </c>
      <c r="K24" s="33">
        <f t="shared" si="0"/>
        <v>6156</v>
      </c>
      <c r="L24" s="34"/>
      <c r="M24" s="33"/>
      <c r="N24" s="33"/>
      <c r="O24" s="34"/>
      <c r="P24" s="33"/>
      <c r="Q24" s="33"/>
      <c r="R24" s="34"/>
      <c r="S24" s="33"/>
      <c r="T24" s="33"/>
      <c r="U24" s="34"/>
      <c r="V24" s="34"/>
    </row>
    <row r="25" ht="15.9" customHeight="1" spans="1:22">
      <c r="A25" s="33">
        <v>11</v>
      </c>
      <c r="B25" s="33" t="s">
        <v>45</v>
      </c>
      <c r="C25" s="33" t="s">
        <v>32</v>
      </c>
      <c r="D25" s="33" t="s">
        <v>33</v>
      </c>
      <c r="E25" s="33">
        <v>51</v>
      </c>
      <c r="F25" s="26">
        <v>91.8</v>
      </c>
      <c r="G25" s="34">
        <f>F25*E25</f>
        <v>4681.8</v>
      </c>
      <c r="H25" s="33" t="s">
        <v>34</v>
      </c>
      <c r="I25" s="33">
        <v>1</v>
      </c>
      <c r="J25" s="26">
        <v>496.8</v>
      </c>
      <c r="K25" s="33">
        <f t="shared" si="0"/>
        <v>496.8</v>
      </c>
      <c r="L25" s="34">
        <f>K25+K26</f>
        <v>6139.8</v>
      </c>
      <c r="M25" s="33">
        <v>158</v>
      </c>
      <c r="N25" s="33">
        <v>3.89</v>
      </c>
      <c r="O25" s="34">
        <f>N25*M25</f>
        <v>614.62</v>
      </c>
      <c r="P25" s="33">
        <v>396</v>
      </c>
      <c r="Q25" s="33">
        <v>2.59</v>
      </c>
      <c r="R25" s="34">
        <f>Q25*P25</f>
        <v>1025.64</v>
      </c>
      <c r="S25" s="33">
        <v>10</v>
      </c>
      <c r="T25" s="33">
        <v>205.2</v>
      </c>
      <c r="U25" s="34">
        <f>T25*S25</f>
        <v>2052</v>
      </c>
      <c r="V25" s="34">
        <v>14513.86</v>
      </c>
    </row>
    <row r="26" spans="1:22">
      <c r="A26" s="33"/>
      <c r="B26" s="33"/>
      <c r="C26" s="33"/>
      <c r="D26" s="33"/>
      <c r="E26" s="33"/>
      <c r="F26" s="26"/>
      <c r="G26" s="34"/>
      <c r="H26" s="33" t="s">
        <v>35</v>
      </c>
      <c r="I26" s="33">
        <v>55</v>
      </c>
      <c r="J26" s="26">
        <v>102.6</v>
      </c>
      <c r="K26" s="33">
        <f t="shared" si="0"/>
        <v>5643</v>
      </c>
      <c r="L26" s="34"/>
      <c r="M26" s="33"/>
      <c r="N26" s="33"/>
      <c r="O26" s="34"/>
      <c r="P26" s="33"/>
      <c r="Q26" s="33"/>
      <c r="R26" s="34"/>
      <c r="S26" s="33"/>
      <c r="T26" s="33"/>
      <c r="U26" s="34"/>
      <c r="V26" s="34"/>
    </row>
    <row r="27" ht="15.9" customHeight="1" spans="1:22">
      <c r="A27" s="33">
        <v>12</v>
      </c>
      <c r="B27" s="33" t="s">
        <v>46</v>
      </c>
      <c r="C27" s="33" t="s">
        <v>32</v>
      </c>
      <c r="D27" s="33" t="s">
        <v>33</v>
      </c>
      <c r="E27" s="33">
        <v>59</v>
      </c>
      <c r="F27" s="26">
        <v>91.8</v>
      </c>
      <c r="G27" s="34">
        <f>F27*E27</f>
        <v>5416.2</v>
      </c>
      <c r="H27" s="33" t="s">
        <v>34</v>
      </c>
      <c r="I27" s="33">
        <v>1</v>
      </c>
      <c r="J27" s="26">
        <v>496.8</v>
      </c>
      <c r="K27" s="33">
        <f t="shared" si="0"/>
        <v>496.8</v>
      </c>
      <c r="L27" s="34">
        <f>K27+K28</f>
        <v>6652.8</v>
      </c>
      <c r="M27" s="33">
        <v>288</v>
      </c>
      <c r="N27" s="33">
        <v>3.89</v>
      </c>
      <c r="O27" s="34">
        <f>N27*M27</f>
        <v>1120.32</v>
      </c>
      <c r="P27" s="33">
        <v>720</v>
      </c>
      <c r="Q27" s="33">
        <v>2.59</v>
      </c>
      <c r="R27" s="34">
        <f>Q27*P27</f>
        <v>1864.8</v>
      </c>
      <c r="S27" s="33">
        <v>10</v>
      </c>
      <c r="T27" s="33">
        <v>205.2</v>
      </c>
      <c r="U27" s="34">
        <f>T27*S27</f>
        <v>2052</v>
      </c>
      <c r="V27" s="34">
        <v>17106.12</v>
      </c>
    </row>
    <row r="28" spans="1:22">
      <c r="A28" s="33"/>
      <c r="B28" s="33"/>
      <c r="C28" s="33"/>
      <c r="D28" s="33"/>
      <c r="E28" s="33"/>
      <c r="F28" s="26"/>
      <c r="G28" s="34"/>
      <c r="H28" s="33" t="s">
        <v>35</v>
      </c>
      <c r="I28" s="33">
        <v>60</v>
      </c>
      <c r="J28" s="26">
        <v>102.6</v>
      </c>
      <c r="K28" s="33">
        <f t="shared" si="0"/>
        <v>6156</v>
      </c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4"/>
    </row>
    <row r="29" ht="15.9" customHeight="1" spans="1:22">
      <c r="A29" s="33">
        <v>13</v>
      </c>
      <c r="B29" s="33" t="s">
        <v>47</v>
      </c>
      <c r="C29" s="33" t="s">
        <v>32</v>
      </c>
      <c r="D29" s="33" t="s">
        <v>33</v>
      </c>
      <c r="E29" s="33">
        <v>47</v>
      </c>
      <c r="F29" s="26">
        <v>91.8</v>
      </c>
      <c r="G29" s="34">
        <f>F29*E29</f>
        <v>4314.6</v>
      </c>
      <c r="H29" s="33" t="s">
        <v>34</v>
      </c>
      <c r="I29" s="33">
        <v>1</v>
      </c>
      <c r="J29" s="26">
        <v>496.8</v>
      </c>
      <c r="K29" s="33">
        <f t="shared" si="0"/>
        <v>496.8</v>
      </c>
      <c r="L29" s="34">
        <f>K29+K30</f>
        <v>6652.8</v>
      </c>
      <c r="M29" s="33">
        <v>128</v>
      </c>
      <c r="N29" s="33">
        <v>3.89</v>
      </c>
      <c r="O29" s="34">
        <f>N29*M29</f>
        <v>497.92</v>
      </c>
      <c r="P29" s="33">
        <v>319.5</v>
      </c>
      <c r="Q29" s="33">
        <v>2.59</v>
      </c>
      <c r="R29" s="34">
        <f>Q29*P29</f>
        <v>827.505</v>
      </c>
      <c r="S29" s="33">
        <v>10</v>
      </c>
      <c r="T29" s="33">
        <v>205.2</v>
      </c>
      <c r="U29" s="34">
        <f>T29*S29</f>
        <v>2052</v>
      </c>
      <c r="V29" s="34">
        <v>14344.83</v>
      </c>
    </row>
    <row r="30" spans="1:22">
      <c r="A30" s="33"/>
      <c r="B30" s="33"/>
      <c r="C30" s="33"/>
      <c r="D30" s="33"/>
      <c r="E30" s="33"/>
      <c r="F30" s="26"/>
      <c r="G30" s="34"/>
      <c r="H30" s="33" t="s">
        <v>35</v>
      </c>
      <c r="I30" s="33">
        <v>60</v>
      </c>
      <c r="J30" s="26">
        <v>102.6</v>
      </c>
      <c r="K30" s="33">
        <f t="shared" si="0"/>
        <v>6156</v>
      </c>
      <c r="L30" s="34"/>
      <c r="M30" s="33"/>
      <c r="N30" s="33"/>
      <c r="O30" s="34"/>
      <c r="P30" s="33"/>
      <c r="Q30" s="33"/>
      <c r="R30" s="34"/>
      <c r="S30" s="33"/>
      <c r="T30" s="33"/>
      <c r="U30" s="34"/>
      <c r="V30" s="34"/>
    </row>
    <row r="31" ht="15.9" customHeight="1" spans="1:22">
      <c r="A31" s="33">
        <v>14</v>
      </c>
      <c r="B31" s="33" t="s">
        <v>48</v>
      </c>
      <c r="C31" s="33" t="s">
        <v>32</v>
      </c>
      <c r="D31" s="33" t="s">
        <v>33</v>
      </c>
      <c r="E31" s="33">
        <v>78</v>
      </c>
      <c r="F31" s="26">
        <v>91.8</v>
      </c>
      <c r="G31" s="34">
        <f>F31*E31</f>
        <v>7160.4</v>
      </c>
      <c r="H31" s="33" t="s">
        <v>34</v>
      </c>
      <c r="I31" s="33">
        <v>1</v>
      </c>
      <c r="J31" s="26">
        <v>496.8</v>
      </c>
      <c r="K31" s="33">
        <f t="shared" si="0"/>
        <v>496.8</v>
      </c>
      <c r="L31" s="34">
        <f>K31+K32</f>
        <v>6139.8</v>
      </c>
      <c r="M31" s="33">
        <v>378</v>
      </c>
      <c r="N31" s="33">
        <v>3.89</v>
      </c>
      <c r="O31" s="34">
        <f>N31*M31</f>
        <v>1470.42</v>
      </c>
      <c r="P31" s="33">
        <v>945</v>
      </c>
      <c r="Q31" s="33">
        <v>2.59</v>
      </c>
      <c r="R31" s="34">
        <f>Q31*P31</f>
        <v>2447.55</v>
      </c>
      <c r="S31" s="33">
        <v>10</v>
      </c>
      <c r="T31" s="33">
        <v>205.2</v>
      </c>
      <c r="U31" s="34">
        <f>T31*S31</f>
        <v>2052</v>
      </c>
      <c r="V31" s="34">
        <v>19270.17</v>
      </c>
    </row>
    <row r="32" spans="1:22">
      <c r="A32" s="33"/>
      <c r="B32" s="33"/>
      <c r="C32" s="33"/>
      <c r="D32" s="33"/>
      <c r="E32" s="33"/>
      <c r="F32" s="26"/>
      <c r="G32" s="34"/>
      <c r="H32" s="33" t="s">
        <v>35</v>
      </c>
      <c r="I32" s="33">
        <v>55</v>
      </c>
      <c r="J32" s="26">
        <v>102.6</v>
      </c>
      <c r="K32" s="33">
        <f t="shared" si="0"/>
        <v>5643</v>
      </c>
      <c r="L32" s="34"/>
      <c r="M32" s="33"/>
      <c r="N32" s="33"/>
      <c r="O32" s="34"/>
      <c r="P32" s="33"/>
      <c r="Q32" s="33"/>
      <c r="R32" s="34"/>
      <c r="S32" s="33"/>
      <c r="T32" s="33"/>
      <c r="U32" s="34"/>
      <c r="V32" s="34"/>
    </row>
    <row r="33" ht="15.9" customHeight="1" spans="1:22">
      <c r="A33" s="33">
        <v>15</v>
      </c>
      <c r="B33" s="33" t="s">
        <v>49</v>
      </c>
      <c r="C33" s="33" t="s">
        <v>32</v>
      </c>
      <c r="D33" s="33" t="s">
        <v>33</v>
      </c>
      <c r="E33" s="33">
        <v>113</v>
      </c>
      <c r="F33" s="26">
        <v>91.8</v>
      </c>
      <c r="G33" s="34">
        <f>F33*E33</f>
        <v>10373.4</v>
      </c>
      <c r="H33" s="33" t="s">
        <v>34</v>
      </c>
      <c r="I33" s="33">
        <v>1</v>
      </c>
      <c r="J33" s="26">
        <v>496.8</v>
      </c>
      <c r="K33" s="33">
        <f t="shared" si="0"/>
        <v>496.8</v>
      </c>
      <c r="L33" s="34">
        <f>K33+K34</f>
        <v>7165.8</v>
      </c>
      <c r="M33" s="33">
        <v>570.5</v>
      </c>
      <c r="N33" s="33">
        <v>3.89</v>
      </c>
      <c r="O33" s="34">
        <f>N33*M33</f>
        <v>2219.245</v>
      </c>
      <c r="P33" s="33">
        <v>1425</v>
      </c>
      <c r="Q33" s="33">
        <v>2.59</v>
      </c>
      <c r="R33" s="34">
        <f>Q33*P33</f>
        <v>3690.75</v>
      </c>
      <c r="S33" s="33">
        <v>10</v>
      </c>
      <c r="T33" s="33">
        <v>205.2</v>
      </c>
      <c r="U33" s="34">
        <f>T33*S33</f>
        <v>2052</v>
      </c>
      <c r="V33" s="34">
        <v>25501.2</v>
      </c>
    </row>
    <row r="34" spans="1:22">
      <c r="A34" s="33"/>
      <c r="B34" s="33"/>
      <c r="C34" s="33"/>
      <c r="D34" s="33"/>
      <c r="E34" s="33"/>
      <c r="F34" s="26"/>
      <c r="G34" s="34"/>
      <c r="H34" s="33" t="s">
        <v>35</v>
      </c>
      <c r="I34" s="33">
        <v>65</v>
      </c>
      <c r="J34" s="26">
        <v>102.6</v>
      </c>
      <c r="K34" s="33">
        <f t="shared" si="0"/>
        <v>6669</v>
      </c>
      <c r="L34" s="34"/>
      <c r="M34" s="33"/>
      <c r="N34" s="33"/>
      <c r="O34" s="34"/>
      <c r="P34" s="33"/>
      <c r="Q34" s="33"/>
      <c r="R34" s="34"/>
      <c r="S34" s="33"/>
      <c r="T34" s="33"/>
      <c r="U34" s="34"/>
      <c r="V34" s="34"/>
    </row>
    <row r="35" ht="15.9" customHeight="1" spans="1:22">
      <c r="A35" s="33">
        <v>16</v>
      </c>
      <c r="B35" s="33" t="s">
        <v>50</v>
      </c>
      <c r="C35" s="33" t="s">
        <v>32</v>
      </c>
      <c r="D35" s="33" t="s">
        <v>33</v>
      </c>
      <c r="E35" s="33">
        <v>142</v>
      </c>
      <c r="F35" s="26">
        <v>91.8</v>
      </c>
      <c r="G35" s="34">
        <f>F35*E35</f>
        <v>13035.6</v>
      </c>
      <c r="H35" s="33" t="s">
        <v>34</v>
      </c>
      <c r="I35" s="33">
        <v>1</v>
      </c>
      <c r="J35" s="26">
        <v>496.8</v>
      </c>
      <c r="K35" s="33">
        <f t="shared" si="0"/>
        <v>496.8</v>
      </c>
      <c r="L35" s="34">
        <f>K35+K36</f>
        <v>5626.8</v>
      </c>
      <c r="M35" s="33">
        <v>400</v>
      </c>
      <c r="N35" s="33">
        <v>3.89</v>
      </c>
      <c r="O35" s="34">
        <f>N35*M35</f>
        <v>1556</v>
      </c>
      <c r="P35" s="33">
        <v>1012.5</v>
      </c>
      <c r="Q35" s="33">
        <v>2.59</v>
      </c>
      <c r="R35" s="34">
        <f>Q35*P35</f>
        <v>2622.375</v>
      </c>
      <c r="S35" s="33">
        <v>10</v>
      </c>
      <c r="T35" s="33">
        <v>205.2</v>
      </c>
      <c r="U35" s="34">
        <f>T35*S35</f>
        <v>2052</v>
      </c>
      <c r="V35" s="34">
        <v>24892.78</v>
      </c>
    </row>
    <row r="36" spans="1:22">
      <c r="A36" s="33"/>
      <c r="B36" s="33"/>
      <c r="C36" s="33"/>
      <c r="D36" s="33"/>
      <c r="E36" s="33"/>
      <c r="F36" s="26"/>
      <c r="G36" s="34"/>
      <c r="H36" s="33" t="s">
        <v>35</v>
      </c>
      <c r="I36" s="33">
        <v>50</v>
      </c>
      <c r="J36" s="26">
        <v>102.6</v>
      </c>
      <c r="K36" s="33">
        <f t="shared" si="0"/>
        <v>5130</v>
      </c>
      <c r="L36" s="34"/>
      <c r="M36" s="33"/>
      <c r="N36" s="33"/>
      <c r="O36" s="34"/>
      <c r="P36" s="33"/>
      <c r="Q36" s="33"/>
      <c r="R36" s="34"/>
      <c r="S36" s="33"/>
      <c r="T36" s="33"/>
      <c r="U36" s="34"/>
      <c r="V36" s="34"/>
    </row>
    <row r="37" ht="15.9" customHeight="1" spans="1:22">
      <c r="A37" s="33">
        <v>17</v>
      </c>
      <c r="B37" s="33" t="s">
        <v>51</v>
      </c>
      <c r="C37" s="33" t="s">
        <v>32</v>
      </c>
      <c r="D37" s="33" t="s">
        <v>33</v>
      </c>
      <c r="E37" s="33">
        <v>73</v>
      </c>
      <c r="F37" s="26">
        <v>91.8</v>
      </c>
      <c r="G37" s="34">
        <f>F37*E37</f>
        <v>6701.4</v>
      </c>
      <c r="H37" s="33" t="s">
        <v>34</v>
      </c>
      <c r="I37" s="33">
        <v>1</v>
      </c>
      <c r="J37" s="26">
        <v>496.8</v>
      </c>
      <c r="K37" s="33">
        <f t="shared" si="0"/>
        <v>496.8</v>
      </c>
      <c r="L37" s="34">
        <f>K37+K38</f>
        <v>6139.8</v>
      </c>
      <c r="M37" s="33">
        <v>380</v>
      </c>
      <c r="N37" s="33">
        <v>3.89</v>
      </c>
      <c r="O37" s="34">
        <f>N37*M37</f>
        <v>1478.2</v>
      </c>
      <c r="P37" s="33">
        <v>959.5</v>
      </c>
      <c r="Q37" s="33">
        <v>2.59</v>
      </c>
      <c r="R37" s="34">
        <f>Q37*P37</f>
        <v>2485.105</v>
      </c>
      <c r="S37" s="33">
        <v>10</v>
      </c>
      <c r="T37" s="33">
        <v>205.2</v>
      </c>
      <c r="U37" s="34">
        <f>T37*S37</f>
        <v>2052</v>
      </c>
      <c r="V37" s="34">
        <v>18856.51</v>
      </c>
    </row>
    <row r="38" spans="1:22">
      <c r="A38" s="33"/>
      <c r="B38" s="33"/>
      <c r="C38" s="33"/>
      <c r="D38" s="33"/>
      <c r="E38" s="33"/>
      <c r="F38" s="26"/>
      <c r="G38" s="34"/>
      <c r="H38" s="33" t="s">
        <v>35</v>
      </c>
      <c r="I38" s="33">
        <v>55</v>
      </c>
      <c r="J38" s="26">
        <v>102.6</v>
      </c>
      <c r="K38" s="33">
        <f t="shared" si="0"/>
        <v>5643</v>
      </c>
      <c r="L38" s="34"/>
      <c r="M38" s="33"/>
      <c r="N38" s="33"/>
      <c r="O38" s="34"/>
      <c r="P38" s="33"/>
      <c r="Q38" s="33"/>
      <c r="R38" s="34"/>
      <c r="S38" s="33"/>
      <c r="T38" s="33"/>
      <c r="U38" s="34"/>
      <c r="V38" s="34"/>
    </row>
    <row r="39" spans="1:22">
      <c r="A39" s="36" t="s">
        <v>52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>
        <f>SUM(V5:V38)</f>
        <v>299209.39</v>
      </c>
    </row>
  </sheetData>
  <mergeCells count="319">
    <mergeCell ref="A1:V1"/>
    <mergeCell ref="A2:V2"/>
    <mergeCell ref="E3:G3"/>
    <mergeCell ref="H3:L3"/>
    <mergeCell ref="M3:O3"/>
    <mergeCell ref="P3:R3"/>
    <mergeCell ref="S3:U3"/>
    <mergeCell ref="A39:U39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S5:S6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topLeftCell="A14" workbookViewId="0">
      <selection activeCell="O63" sqref="O63"/>
    </sheetView>
  </sheetViews>
  <sheetFormatPr defaultColWidth="9" defaultRowHeight="13.5"/>
  <cols>
    <col min="15" max="15" width="10.725" customWidth="1"/>
  </cols>
  <sheetData>
    <row r="1" ht="49" customHeight="1" spans="1:15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2">
      <c r="A2" s="16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5"/>
      <c r="Q2" s="25"/>
      <c r="R2" s="25"/>
      <c r="S2" s="25"/>
      <c r="T2" s="25"/>
      <c r="U2" s="25"/>
      <c r="V2" s="25"/>
    </row>
    <row r="3" spans="1:15">
      <c r="A3" s="17" t="s">
        <v>4</v>
      </c>
      <c r="B3" s="18" t="s">
        <v>55</v>
      </c>
      <c r="C3" s="18" t="s">
        <v>56</v>
      </c>
      <c r="D3" s="19" t="s">
        <v>57</v>
      </c>
      <c r="E3" s="19"/>
      <c r="F3" s="19"/>
      <c r="G3" s="20" t="s">
        <v>58</v>
      </c>
      <c r="H3" s="20"/>
      <c r="I3" s="20"/>
      <c r="J3" s="20"/>
      <c r="K3" s="20"/>
      <c r="L3" s="19" t="s">
        <v>59</v>
      </c>
      <c r="M3" s="19"/>
      <c r="N3" s="19"/>
      <c r="O3" s="19" t="s">
        <v>60</v>
      </c>
    </row>
    <row r="4" spans="1:15">
      <c r="A4" s="17"/>
      <c r="B4" s="18"/>
      <c r="C4" s="18"/>
      <c r="D4" s="19" t="s">
        <v>61</v>
      </c>
      <c r="E4" s="19" t="s">
        <v>62</v>
      </c>
      <c r="F4" s="19" t="s">
        <v>63</v>
      </c>
      <c r="G4" s="19"/>
      <c r="H4" s="19" t="s">
        <v>64</v>
      </c>
      <c r="I4" s="19" t="s">
        <v>62</v>
      </c>
      <c r="J4" s="19" t="s">
        <v>63</v>
      </c>
      <c r="K4" s="19" t="s">
        <v>65</v>
      </c>
      <c r="L4" s="19" t="s">
        <v>66</v>
      </c>
      <c r="M4" s="19" t="s">
        <v>62</v>
      </c>
      <c r="N4" s="19" t="s">
        <v>63</v>
      </c>
      <c r="O4" s="19"/>
    </row>
    <row r="5" spans="1:15">
      <c r="A5" s="17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>
      <c r="A6" s="21">
        <v>1</v>
      </c>
      <c r="B6" s="22" t="s">
        <v>67</v>
      </c>
      <c r="C6" s="21">
        <v>0.26</v>
      </c>
      <c r="D6" s="21">
        <v>100</v>
      </c>
      <c r="E6" s="21">
        <v>2.59</v>
      </c>
      <c r="F6" s="23">
        <f t="shared" ref="F6:F10" si="0">E6*D6</f>
        <v>259</v>
      </c>
      <c r="G6" s="21" t="s">
        <v>68</v>
      </c>
      <c r="H6" s="21">
        <v>1</v>
      </c>
      <c r="I6" s="26">
        <v>496.8</v>
      </c>
      <c r="J6" s="21">
        <f t="shared" ref="J6:J13" si="1">I6*H6</f>
        <v>496.8</v>
      </c>
      <c r="K6" s="21">
        <f>J6+J7</f>
        <v>1420.2</v>
      </c>
      <c r="L6" s="21"/>
      <c r="M6" s="21"/>
      <c r="N6" s="21"/>
      <c r="O6" s="27">
        <f t="shared" ref="O6:O10" si="2">N6+K6+F6</f>
        <v>1679.2</v>
      </c>
    </row>
    <row r="7" ht="40" customHeight="1" spans="1:15">
      <c r="A7" s="21"/>
      <c r="B7" s="22"/>
      <c r="C7" s="21"/>
      <c r="D7" s="21"/>
      <c r="E7" s="21"/>
      <c r="F7" s="23"/>
      <c r="G7" s="21" t="s">
        <v>69</v>
      </c>
      <c r="H7" s="21">
        <v>9</v>
      </c>
      <c r="I7" s="26">
        <v>102.6</v>
      </c>
      <c r="J7" s="21">
        <f t="shared" si="1"/>
        <v>923.4</v>
      </c>
      <c r="K7" s="21"/>
      <c r="L7" s="21"/>
      <c r="M7" s="21"/>
      <c r="N7" s="21"/>
      <c r="O7" s="27"/>
    </row>
    <row r="8" spans="1:15">
      <c r="A8" s="21">
        <v>2</v>
      </c>
      <c r="B8" s="22" t="s">
        <v>70</v>
      </c>
      <c r="C8" s="21">
        <v>1</v>
      </c>
      <c r="D8" s="21">
        <v>300</v>
      </c>
      <c r="E8" s="21">
        <v>2.59</v>
      </c>
      <c r="F8" s="23">
        <f t="shared" si="0"/>
        <v>777</v>
      </c>
      <c r="G8" s="21" t="s">
        <v>68</v>
      </c>
      <c r="H8" s="21"/>
      <c r="I8" s="21"/>
      <c r="J8" s="21"/>
      <c r="K8" s="21"/>
      <c r="L8" s="21">
        <v>30</v>
      </c>
      <c r="M8" s="21">
        <v>3.24</v>
      </c>
      <c r="N8" s="21">
        <f>M8*L8</f>
        <v>97.2</v>
      </c>
      <c r="O8" s="27">
        <f t="shared" si="2"/>
        <v>874.2</v>
      </c>
    </row>
    <row r="9" spans="1:15">
      <c r="A9" s="21"/>
      <c r="B9" s="22"/>
      <c r="C9" s="21"/>
      <c r="D9" s="21"/>
      <c r="E9" s="21"/>
      <c r="F9" s="23"/>
      <c r="G9" s="21" t="s">
        <v>69</v>
      </c>
      <c r="H9" s="21"/>
      <c r="I9" s="21"/>
      <c r="J9" s="21"/>
      <c r="K9" s="21"/>
      <c r="L9" s="21"/>
      <c r="M9" s="21"/>
      <c r="N9" s="21"/>
      <c r="O9" s="27"/>
    </row>
    <row r="10" spans="1:15">
      <c r="A10" s="21">
        <v>3</v>
      </c>
      <c r="B10" s="22"/>
      <c r="C10" s="21">
        <v>0.08</v>
      </c>
      <c r="D10" s="21">
        <v>100</v>
      </c>
      <c r="E10" s="21">
        <v>2.59</v>
      </c>
      <c r="F10" s="23">
        <f t="shared" si="0"/>
        <v>259</v>
      </c>
      <c r="G10" s="21" t="s">
        <v>68</v>
      </c>
      <c r="H10" s="21">
        <v>1</v>
      </c>
      <c r="I10" s="26">
        <v>496.8</v>
      </c>
      <c r="J10" s="21">
        <f t="shared" si="1"/>
        <v>496.8</v>
      </c>
      <c r="K10" s="21">
        <f>J10+J11</f>
        <v>1420.2</v>
      </c>
      <c r="L10" s="21"/>
      <c r="M10" s="21"/>
      <c r="N10" s="21"/>
      <c r="O10" s="27">
        <f t="shared" si="2"/>
        <v>1679.2</v>
      </c>
    </row>
    <row r="11" spans="1:15">
      <c r="A11" s="21"/>
      <c r="B11" s="22"/>
      <c r="C11" s="21"/>
      <c r="D11" s="21"/>
      <c r="E11" s="21"/>
      <c r="F11" s="23"/>
      <c r="G11" s="21" t="s">
        <v>69</v>
      </c>
      <c r="H11" s="21">
        <v>9</v>
      </c>
      <c r="I11" s="26">
        <v>102.6</v>
      </c>
      <c r="J11" s="21">
        <f t="shared" si="1"/>
        <v>923.4</v>
      </c>
      <c r="K11" s="21"/>
      <c r="L11" s="21"/>
      <c r="M11" s="21"/>
      <c r="N11" s="21"/>
      <c r="O11" s="27"/>
    </row>
    <row r="12" spans="1:15">
      <c r="A12" s="21">
        <v>4</v>
      </c>
      <c r="B12" s="22" t="s">
        <v>71</v>
      </c>
      <c r="C12" s="21">
        <v>1</v>
      </c>
      <c r="D12" s="21">
        <v>300</v>
      </c>
      <c r="E12" s="21">
        <v>2.59</v>
      </c>
      <c r="F12" s="23">
        <f t="shared" ref="F12:F16" si="3">E12*D12</f>
        <v>777</v>
      </c>
      <c r="G12" s="21" t="s">
        <v>68</v>
      </c>
      <c r="H12" s="21">
        <v>1</v>
      </c>
      <c r="I12" s="26">
        <v>496.8</v>
      </c>
      <c r="J12" s="21">
        <f t="shared" si="1"/>
        <v>496.8</v>
      </c>
      <c r="K12" s="21">
        <f>J12+J13</f>
        <v>1420.2</v>
      </c>
      <c r="L12" s="21">
        <v>30</v>
      </c>
      <c r="M12" s="21">
        <v>3.24</v>
      </c>
      <c r="N12" s="21">
        <f t="shared" ref="N12:N16" si="4">M12*L12</f>
        <v>97.2</v>
      </c>
      <c r="O12" s="27">
        <f t="shared" ref="O12:O16" si="5">N12+K12+F12</f>
        <v>2294.4</v>
      </c>
    </row>
    <row r="13" spans="1:15">
      <c r="A13" s="21"/>
      <c r="B13" s="22"/>
      <c r="C13" s="21"/>
      <c r="D13" s="21"/>
      <c r="E13" s="21"/>
      <c r="F13" s="23"/>
      <c r="G13" s="21" t="s">
        <v>69</v>
      </c>
      <c r="H13" s="21">
        <v>9</v>
      </c>
      <c r="I13" s="26">
        <v>102.6</v>
      </c>
      <c r="J13" s="21">
        <f t="shared" si="1"/>
        <v>923.4</v>
      </c>
      <c r="K13" s="21"/>
      <c r="L13" s="21"/>
      <c r="M13" s="21"/>
      <c r="N13" s="21"/>
      <c r="O13" s="27"/>
    </row>
    <row r="14" spans="1:15">
      <c r="A14" s="21">
        <v>5</v>
      </c>
      <c r="B14" s="22" t="s">
        <v>72</v>
      </c>
      <c r="C14" s="21">
        <v>1</v>
      </c>
      <c r="D14" s="21">
        <v>300</v>
      </c>
      <c r="E14" s="21">
        <v>2.59</v>
      </c>
      <c r="F14" s="23">
        <f t="shared" si="3"/>
        <v>777</v>
      </c>
      <c r="G14" s="21" t="s">
        <v>68</v>
      </c>
      <c r="H14" s="21"/>
      <c r="I14" s="21"/>
      <c r="J14" s="21"/>
      <c r="K14" s="21"/>
      <c r="L14" s="21">
        <v>30</v>
      </c>
      <c r="M14" s="21">
        <v>3.24</v>
      </c>
      <c r="N14" s="21">
        <f t="shared" si="4"/>
        <v>97.2</v>
      </c>
      <c r="O14" s="27">
        <f t="shared" si="5"/>
        <v>874.2</v>
      </c>
    </row>
    <row r="15" spans="1:15">
      <c r="A15" s="21"/>
      <c r="B15" s="22"/>
      <c r="C15" s="21"/>
      <c r="D15" s="21"/>
      <c r="E15" s="21"/>
      <c r="F15" s="23"/>
      <c r="G15" s="21" t="s">
        <v>69</v>
      </c>
      <c r="H15" s="21"/>
      <c r="I15" s="21"/>
      <c r="J15" s="21"/>
      <c r="K15" s="21"/>
      <c r="L15" s="21"/>
      <c r="M15" s="21"/>
      <c r="N15" s="21"/>
      <c r="O15" s="27"/>
    </row>
    <row r="16" spans="1:15">
      <c r="A16" s="21">
        <v>6</v>
      </c>
      <c r="B16" s="22"/>
      <c r="C16" s="21">
        <v>1</v>
      </c>
      <c r="D16" s="21">
        <v>300</v>
      </c>
      <c r="E16" s="21">
        <v>2.59</v>
      </c>
      <c r="F16" s="23">
        <f t="shared" si="3"/>
        <v>777</v>
      </c>
      <c r="G16" s="21" t="s">
        <v>68</v>
      </c>
      <c r="H16" s="21">
        <v>1</v>
      </c>
      <c r="I16" s="26">
        <v>496.8</v>
      </c>
      <c r="J16" s="21">
        <f t="shared" ref="J16:J25" si="6">I16*H16</f>
        <v>496.8</v>
      </c>
      <c r="K16" s="21">
        <f>J16+J17</f>
        <v>1420.2</v>
      </c>
      <c r="L16" s="21">
        <v>30</v>
      </c>
      <c r="M16" s="21">
        <v>3.24</v>
      </c>
      <c r="N16" s="21">
        <f t="shared" si="4"/>
        <v>97.2</v>
      </c>
      <c r="O16" s="27">
        <f t="shared" si="5"/>
        <v>2294.4</v>
      </c>
    </row>
    <row r="17" spans="1:15">
      <c r="A17" s="21"/>
      <c r="B17" s="22"/>
      <c r="C17" s="21"/>
      <c r="D17" s="21"/>
      <c r="E17" s="21"/>
      <c r="F17" s="23"/>
      <c r="G17" s="21" t="s">
        <v>69</v>
      </c>
      <c r="H17" s="21">
        <v>9</v>
      </c>
      <c r="I17" s="26">
        <v>102.6</v>
      </c>
      <c r="J17" s="21">
        <f t="shared" si="6"/>
        <v>923.4</v>
      </c>
      <c r="K17" s="21"/>
      <c r="L17" s="21"/>
      <c r="M17" s="21"/>
      <c r="N17" s="21"/>
      <c r="O17" s="27"/>
    </row>
    <row r="18" spans="1:15">
      <c r="A18" s="21">
        <v>7</v>
      </c>
      <c r="B18" s="22"/>
      <c r="C18" s="21">
        <v>0.05</v>
      </c>
      <c r="D18" s="21">
        <v>300</v>
      </c>
      <c r="E18" s="21">
        <v>2.59</v>
      </c>
      <c r="F18" s="23">
        <f t="shared" ref="F18:F22" si="7">E18*D18</f>
        <v>777</v>
      </c>
      <c r="G18" s="21" t="s">
        <v>68</v>
      </c>
      <c r="H18" s="21"/>
      <c r="I18" s="21"/>
      <c r="J18" s="21"/>
      <c r="K18" s="21"/>
      <c r="L18" s="21">
        <v>30</v>
      </c>
      <c r="M18" s="21">
        <v>3.24</v>
      </c>
      <c r="N18" s="21">
        <f>M18*L18</f>
        <v>97.2</v>
      </c>
      <c r="O18" s="27">
        <f t="shared" ref="O18:O22" si="8">N18+K18+F18</f>
        <v>874.2</v>
      </c>
    </row>
    <row r="19" spans="1:15">
      <c r="A19" s="21"/>
      <c r="B19" s="22"/>
      <c r="C19" s="21"/>
      <c r="D19" s="21"/>
      <c r="E19" s="21"/>
      <c r="F19" s="23"/>
      <c r="G19" s="21" t="s">
        <v>69</v>
      </c>
      <c r="H19" s="21"/>
      <c r="I19" s="21"/>
      <c r="J19" s="21"/>
      <c r="K19" s="21"/>
      <c r="L19" s="21"/>
      <c r="M19" s="21"/>
      <c r="N19" s="21"/>
      <c r="O19" s="27"/>
    </row>
    <row r="20" spans="1:15">
      <c r="A20" s="21">
        <v>8</v>
      </c>
      <c r="B20" s="22" t="s">
        <v>73</v>
      </c>
      <c r="C20" s="21">
        <v>1</v>
      </c>
      <c r="D20" s="21">
        <v>300</v>
      </c>
      <c r="E20" s="21">
        <v>2.59</v>
      </c>
      <c r="F20" s="23">
        <f t="shared" si="7"/>
        <v>777</v>
      </c>
      <c r="G20" s="21" t="s">
        <v>68</v>
      </c>
      <c r="H20" s="21">
        <v>1</v>
      </c>
      <c r="I20" s="26">
        <v>496.8</v>
      </c>
      <c r="J20" s="21">
        <f t="shared" si="6"/>
        <v>496.8</v>
      </c>
      <c r="K20" s="21">
        <f t="shared" ref="K20:K24" si="9">J20+J21</f>
        <v>1420.2</v>
      </c>
      <c r="L20" s="21"/>
      <c r="M20" s="21"/>
      <c r="N20" s="21"/>
      <c r="O20" s="27">
        <f t="shared" si="8"/>
        <v>2197.2</v>
      </c>
    </row>
    <row r="21" spans="1:15">
      <c r="A21" s="21"/>
      <c r="B21" s="22"/>
      <c r="C21" s="21"/>
      <c r="D21" s="21"/>
      <c r="E21" s="21"/>
      <c r="F21" s="23"/>
      <c r="G21" s="21" t="s">
        <v>69</v>
      </c>
      <c r="H21" s="21">
        <v>9</v>
      </c>
      <c r="I21" s="26">
        <v>102.6</v>
      </c>
      <c r="J21" s="21">
        <f t="shared" si="6"/>
        <v>923.4</v>
      </c>
      <c r="K21" s="21"/>
      <c r="L21" s="21"/>
      <c r="M21" s="21"/>
      <c r="N21" s="21"/>
      <c r="O21" s="27"/>
    </row>
    <row r="22" spans="1:15">
      <c r="A22" s="21">
        <v>9</v>
      </c>
      <c r="B22" s="22"/>
      <c r="C22" s="21">
        <v>1</v>
      </c>
      <c r="D22" s="21">
        <v>300</v>
      </c>
      <c r="E22" s="21">
        <v>2.59</v>
      </c>
      <c r="F22" s="23">
        <f t="shared" si="7"/>
        <v>777</v>
      </c>
      <c r="G22" s="21" t="s">
        <v>68</v>
      </c>
      <c r="H22" s="21">
        <v>1</v>
      </c>
      <c r="I22" s="26">
        <v>496.8</v>
      </c>
      <c r="J22" s="21">
        <f t="shared" si="6"/>
        <v>496.8</v>
      </c>
      <c r="K22" s="21">
        <f t="shared" si="9"/>
        <v>1420.2</v>
      </c>
      <c r="L22" s="21"/>
      <c r="M22" s="21"/>
      <c r="N22" s="21"/>
      <c r="O22" s="27">
        <f t="shared" si="8"/>
        <v>2197.2</v>
      </c>
    </row>
    <row r="23" spans="1:15">
      <c r="A23" s="21"/>
      <c r="B23" s="22"/>
      <c r="C23" s="21"/>
      <c r="D23" s="21"/>
      <c r="E23" s="21"/>
      <c r="F23" s="23"/>
      <c r="G23" s="21" t="s">
        <v>69</v>
      </c>
      <c r="H23" s="21">
        <v>9</v>
      </c>
      <c r="I23" s="26">
        <v>102.6</v>
      </c>
      <c r="J23" s="21">
        <f t="shared" si="6"/>
        <v>923.4</v>
      </c>
      <c r="K23" s="21"/>
      <c r="L23" s="21"/>
      <c r="M23" s="21"/>
      <c r="N23" s="21"/>
      <c r="O23" s="27"/>
    </row>
    <row r="24" spans="1:15">
      <c r="A24" s="21">
        <v>10</v>
      </c>
      <c r="B24" s="22" t="s">
        <v>74</v>
      </c>
      <c r="C24" s="21">
        <v>0.895</v>
      </c>
      <c r="D24" s="21">
        <v>200</v>
      </c>
      <c r="E24" s="21">
        <v>2.59</v>
      </c>
      <c r="F24" s="23">
        <f t="shared" ref="F24:F28" si="10">E24*D24</f>
        <v>518</v>
      </c>
      <c r="G24" s="21" t="s">
        <v>68</v>
      </c>
      <c r="H24" s="21">
        <v>1</v>
      </c>
      <c r="I24" s="26">
        <v>496.8</v>
      </c>
      <c r="J24" s="21">
        <f t="shared" si="6"/>
        <v>496.8</v>
      </c>
      <c r="K24" s="21">
        <f t="shared" si="9"/>
        <v>1420.2</v>
      </c>
      <c r="L24" s="21"/>
      <c r="M24" s="21"/>
      <c r="N24" s="21"/>
      <c r="O24" s="27">
        <f t="shared" ref="O24:O28" si="11">N24+K24+F24</f>
        <v>1938.2</v>
      </c>
    </row>
    <row r="25" spans="1:15">
      <c r="A25" s="21"/>
      <c r="B25" s="22"/>
      <c r="C25" s="21"/>
      <c r="D25" s="21"/>
      <c r="E25" s="21"/>
      <c r="F25" s="23"/>
      <c r="G25" s="21" t="s">
        <v>69</v>
      </c>
      <c r="H25" s="21">
        <v>9</v>
      </c>
      <c r="I25" s="26">
        <v>102.6</v>
      </c>
      <c r="J25" s="21">
        <f t="shared" si="6"/>
        <v>923.4</v>
      </c>
      <c r="K25" s="21"/>
      <c r="L25" s="21"/>
      <c r="M25" s="21"/>
      <c r="N25" s="21"/>
      <c r="O25" s="27"/>
    </row>
    <row r="26" spans="1:15">
      <c r="A26" s="21">
        <v>11</v>
      </c>
      <c r="B26" s="22" t="s">
        <v>75</v>
      </c>
      <c r="C26" s="21">
        <v>1</v>
      </c>
      <c r="D26" s="21">
        <v>300</v>
      </c>
      <c r="E26" s="21">
        <v>2.59</v>
      </c>
      <c r="F26" s="23">
        <f t="shared" si="10"/>
        <v>777</v>
      </c>
      <c r="G26" s="21" t="s">
        <v>68</v>
      </c>
      <c r="H26" s="21"/>
      <c r="I26" s="21"/>
      <c r="J26" s="21"/>
      <c r="K26" s="21"/>
      <c r="L26" s="21">
        <v>30</v>
      </c>
      <c r="M26" s="21">
        <v>3.24</v>
      </c>
      <c r="N26" s="21">
        <f>M26*L26</f>
        <v>97.2</v>
      </c>
      <c r="O26" s="27">
        <f t="shared" si="11"/>
        <v>874.2</v>
      </c>
    </row>
    <row r="27" spans="1:15">
      <c r="A27" s="21"/>
      <c r="B27" s="22"/>
      <c r="C27" s="21"/>
      <c r="D27" s="21"/>
      <c r="E27" s="21"/>
      <c r="F27" s="23"/>
      <c r="G27" s="21" t="s">
        <v>69</v>
      </c>
      <c r="H27" s="21"/>
      <c r="I27" s="21"/>
      <c r="J27" s="21"/>
      <c r="K27" s="21"/>
      <c r="L27" s="21"/>
      <c r="M27" s="21"/>
      <c r="N27" s="21"/>
      <c r="O27" s="27"/>
    </row>
    <row r="28" spans="1:15">
      <c r="A28" s="21">
        <v>12</v>
      </c>
      <c r="B28" s="22"/>
      <c r="C28" s="21">
        <v>1</v>
      </c>
      <c r="D28" s="21">
        <v>300</v>
      </c>
      <c r="E28" s="21">
        <v>2.59</v>
      </c>
      <c r="F28" s="23">
        <f t="shared" si="10"/>
        <v>777</v>
      </c>
      <c r="G28" s="21" t="s">
        <v>68</v>
      </c>
      <c r="H28" s="21">
        <v>1</v>
      </c>
      <c r="I28" s="26">
        <v>496.8</v>
      </c>
      <c r="J28" s="21">
        <f t="shared" ref="J28:J39" si="12">I28*H28</f>
        <v>496.8</v>
      </c>
      <c r="K28" s="21">
        <f t="shared" ref="K28:K32" si="13">J28+J29</f>
        <v>1420.2</v>
      </c>
      <c r="L28" s="21"/>
      <c r="M28" s="21"/>
      <c r="N28" s="21"/>
      <c r="O28" s="27">
        <f t="shared" si="11"/>
        <v>2197.2</v>
      </c>
    </row>
    <row r="29" spans="1:15">
      <c r="A29" s="21"/>
      <c r="B29" s="22"/>
      <c r="C29" s="21"/>
      <c r="D29" s="21"/>
      <c r="E29" s="21"/>
      <c r="F29" s="23"/>
      <c r="G29" s="21" t="s">
        <v>69</v>
      </c>
      <c r="H29" s="21">
        <v>9</v>
      </c>
      <c r="I29" s="26">
        <v>102.6</v>
      </c>
      <c r="J29" s="21">
        <f t="shared" si="12"/>
        <v>923.4</v>
      </c>
      <c r="K29" s="21"/>
      <c r="L29" s="21"/>
      <c r="M29" s="21"/>
      <c r="N29" s="21"/>
      <c r="O29" s="27"/>
    </row>
    <row r="30" spans="1:15">
      <c r="A30" s="21">
        <v>13</v>
      </c>
      <c r="B30" s="22" t="s">
        <v>76</v>
      </c>
      <c r="C30" s="21">
        <v>1</v>
      </c>
      <c r="D30" s="21">
        <v>300</v>
      </c>
      <c r="E30" s="21">
        <v>2.59</v>
      </c>
      <c r="F30" s="23">
        <f t="shared" ref="F30:F34" si="14">E30*D30</f>
        <v>777</v>
      </c>
      <c r="G30" s="21" t="s">
        <v>68</v>
      </c>
      <c r="H30" s="21">
        <v>1</v>
      </c>
      <c r="I30" s="26">
        <v>496.8</v>
      </c>
      <c r="J30" s="21">
        <f t="shared" si="12"/>
        <v>496.8</v>
      </c>
      <c r="K30" s="21">
        <f t="shared" si="13"/>
        <v>1420.2</v>
      </c>
      <c r="L30" s="21"/>
      <c r="M30" s="21"/>
      <c r="N30" s="21"/>
      <c r="O30" s="27">
        <f t="shared" ref="O30:O34" si="15">N30+K30+F30</f>
        <v>2197.2</v>
      </c>
    </row>
    <row r="31" spans="1:15">
      <c r="A31" s="21"/>
      <c r="B31" s="22"/>
      <c r="C31" s="21"/>
      <c r="D31" s="21"/>
      <c r="E31" s="21"/>
      <c r="F31" s="23"/>
      <c r="G31" s="21" t="s">
        <v>69</v>
      </c>
      <c r="H31" s="21">
        <v>9</v>
      </c>
      <c r="I31" s="26">
        <v>102.6</v>
      </c>
      <c r="J31" s="21">
        <f t="shared" si="12"/>
        <v>923.4</v>
      </c>
      <c r="K31" s="21"/>
      <c r="L31" s="21"/>
      <c r="M31" s="21"/>
      <c r="N31" s="21"/>
      <c r="O31" s="27"/>
    </row>
    <row r="32" spans="1:15">
      <c r="A32" s="21">
        <v>14</v>
      </c>
      <c r="B32" s="22" t="s">
        <v>77</v>
      </c>
      <c r="C32" s="21">
        <v>1</v>
      </c>
      <c r="D32" s="21">
        <v>300</v>
      </c>
      <c r="E32" s="21">
        <v>2.59</v>
      </c>
      <c r="F32" s="23">
        <f t="shared" si="14"/>
        <v>777</v>
      </c>
      <c r="G32" s="21" t="s">
        <v>68</v>
      </c>
      <c r="H32" s="21">
        <v>1</v>
      </c>
      <c r="I32" s="26">
        <v>496.8</v>
      </c>
      <c r="J32" s="21">
        <f t="shared" si="12"/>
        <v>496.8</v>
      </c>
      <c r="K32" s="21">
        <f t="shared" si="13"/>
        <v>1420.2</v>
      </c>
      <c r="L32" s="21"/>
      <c r="M32" s="21"/>
      <c r="N32" s="21"/>
      <c r="O32" s="27">
        <f t="shared" si="15"/>
        <v>2197.2</v>
      </c>
    </row>
    <row r="33" spans="1:15">
      <c r="A33" s="21"/>
      <c r="B33" s="22"/>
      <c r="C33" s="21"/>
      <c r="D33" s="21"/>
      <c r="E33" s="21"/>
      <c r="F33" s="23"/>
      <c r="G33" s="21" t="s">
        <v>69</v>
      </c>
      <c r="H33" s="21">
        <v>9</v>
      </c>
      <c r="I33" s="26">
        <v>102.6</v>
      </c>
      <c r="J33" s="21">
        <f t="shared" si="12"/>
        <v>923.4</v>
      </c>
      <c r="K33" s="21"/>
      <c r="L33" s="21"/>
      <c r="M33" s="21"/>
      <c r="N33" s="21"/>
      <c r="O33" s="27"/>
    </row>
    <row r="34" spans="1:15">
      <c r="A34" s="21">
        <v>15</v>
      </c>
      <c r="B34" s="22"/>
      <c r="C34" s="21">
        <v>1</v>
      </c>
      <c r="D34" s="21">
        <v>300</v>
      </c>
      <c r="E34" s="21">
        <v>2.59</v>
      </c>
      <c r="F34" s="23">
        <f t="shared" si="14"/>
        <v>777</v>
      </c>
      <c r="G34" s="21" t="s">
        <v>68</v>
      </c>
      <c r="H34" s="21">
        <v>1</v>
      </c>
      <c r="I34" s="26">
        <v>496.8</v>
      </c>
      <c r="J34" s="21">
        <f t="shared" si="12"/>
        <v>496.8</v>
      </c>
      <c r="K34" s="21">
        <f t="shared" ref="K34:K38" si="16">J34+J35</f>
        <v>1420.2</v>
      </c>
      <c r="L34" s="21"/>
      <c r="M34" s="21"/>
      <c r="N34" s="21"/>
      <c r="O34" s="27">
        <f t="shared" si="15"/>
        <v>2197.2</v>
      </c>
    </row>
    <row r="35" spans="1:15">
      <c r="A35" s="21"/>
      <c r="B35" s="22"/>
      <c r="C35" s="21"/>
      <c r="D35" s="21"/>
      <c r="E35" s="21"/>
      <c r="F35" s="23"/>
      <c r="G35" s="21" t="s">
        <v>69</v>
      </c>
      <c r="H35" s="21">
        <v>9</v>
      </c>
      <c r="I35" s="26">
        <v>102.6</v>
      </c>
      <c r="J35" s="21">
        <f t="shared" si="12"/>
        <v>923.4</v>
      </c>
      <c r="K35" s="21"/>
      <c r="L35" s="21"/>
      <c r="M35" s="21"/>
      <c r="N35" s="21"/>
      <c r="O35" s="27"/>
    </row>
    <row r="36" spans="1:15">
      <c r="A36" s="21">
        <v>16</v>
      </c>
      <c r="B36" s="22" t="s">
        <v>78</v>
      </c>
      <c r="C36" s="21">
        <v>0.693</v>
      </c>
      <c r="D36" s="21">
        <v>300</v>
      </c>
      <c r="E36" s="21">
        <v>2.59</v>
      </c>
      <c r="F36" s="23">
        <f t="shared" ref="F36:F40" si="17">E36*D36</f>
        <v>777</v>
      </c>
      <c r="G36" s="21" t="s">
        <v>68</v>
      </c>
      <c r="H36" s="21">
        <v>1</v>
      </c>
      <c r="I36" s="26">
        <v>496.8</v>
      </c>
      <c r="J36" s="21">
        <f t="shared" si="12"/>
        <v>496.8</v>
      </c>
      <c r="K36" s="21">
        <f t="shared" si="16"/>
        <v>1420.2</v>
      </c>
      <c r="L36" s="21"/>
      <c r="M36" s="21"/>
      <c r="N36" s="21"/>
      <c r="O36" s="27">
        <f t="shared" ref="O36:O40" si="18">N36+K36+F36</f>
        <v>2197.2</v>
      </c>
    </row>
    <row r="37" spans="1:15">
      <c r="A37" s="21"/>
      <c r="B37" s="22"/>
      <c r="C37" s="21"/>
      <c r="D37" s="21"/>
      <c r="E37" s="21"/>
      <c r="F37" s="23"/>
      <c r="G37" s="21" t="s">
        <v>69</v>
      </c>
      <c r="H37" s="21">
        <v>9</v>
      </c>
      <c r="I37" s="26">
        <v>102.6</v>
      </c>
      <c r="J37" s="21">
        <f t="shared" si="12"/>
        <v>923.4</v>
      </c>
      <c r="K37" s="21"/>
      <c r="L37" s="21"/>
      <c r="M37" s="21"/>
      <c r="N37" s="21"/>
      <c r="O37" s="27"/>
    </row>
    <row r="38" spans="1:15">
      <c r="A38" s="21">
        <v>17</v>
      </c>
      <c r="B38" s="22" t="s">
        <v>79</v>
      </c>
      <c r="C38" s="21">
        <v>1</v>
      </c>
      <c r="D38" s="21">
        <v>300</v>
      </c>
      <c r="E38" s="21">
        <v>2.59</v>
      </c>
      <c r="F38" s="23">
        <f t="shared" si="17"/>
        <v>777</v>
      </c>
      <c r="G38" s="21" t="s">
        <v>68</v>
      </c>
      <c r="H38" s="21">
        <v>1</v>
      </c>
      <c r="I38" s="26">
        <v>496.8</v>
      </c>
      <c r="J38" s="21">
        <f t="shared" si="12"/>
        <v>496.8</v>
      </c>
      <c r="K38" s="21">
        <f t="shared" si="16"/>
        <v>1420.2</v>
      </c>
      <c r="L38" s="21"/>
      <c r="M38" s="21"/>
      <c r="N38" s="21"/>
      <c r="O38" s="27">
        <f t="shared" si="18"/>
        <v>2197.2</v>
      </c>
    </row>
    <row r="39" spans="1:15">
      <c r="A39" s="21"/>
      <c r="B39" s="22"/>
      <c r="C39" s="21"/>
      <c r="D39" s="21"/>
      <c r="E39" s="21"/>
      <c r="F39" s="23"/>
      <c r="G39" s="21" t="s">
        <v>69</v>
      </c>
      <c r="H39" s="21">
        <v>9</v>
      </c>
      <c r="I39" s="26">
        <v>102.6</v>
      </c>
      <c r="J39" s="21">
        <f t="shared" si="12"/>
        <v>923.4</v>
      </c>
      <c r="K39" s="21"/>
      <c r="L39" s="21"/>
      <c r="M39" s="21"/>
      <c r="N39" s="21"/>
      <c r="O39" s="27"/>
    </row>
    <row r="40" spans="1:15">
      <c r="A40" s="21">
        <v>18</v>
      </c>
      <c r="B40" s="22" t="s">
        <v>80</v>
      </c>
      <c r="C40" s="21">
        <v>1</v>
      </c>
      <c r="D40" s="21">
        <v>300</v>
      </c>
      <c r="E40" s="21">
        <v>2.59</v>
      </c>
      <c r="F40" s="23">
        <f t="shared" si="17"/>
        <v>777</v>
      </c>
      <c r="G40" s="21" t="s">
        <v>68</v>
      </c>
      <c r="H40" s="21"/>
      <c r="I40" s="21"/>
      <c r="J40" s="21"/>
      <c r="K40" s="21"/>
      <c r="L40" s="21">
        <v>30</v>
      </c>
      <c r="M40" s="21">
        <v>3.24</v>
      </c>
      <c r="N40" s="21">
        <f t="shared" ref="N40:N44" si="19">M40*L40</f>
        <v>97.2</v>
      </c>
      <c r="O40" s="27">
        <f t="shared" si="18"/>
        <v>874.2</v>
      </c>
    </row>
    <row r="41" spans="1:15">
      <c r="A41" s="21"/>
      <c r="B41" s="22"/>
      <c r="C41" s="21"/>
      <c r="D41" s="21"/>
      <c r="E41" s="21"/>
      <c r="F41" s="23"/>
      <c r="G41" s="21" t="s">
        <v>69</v>
      </c>
      <c r="H41" s="21"/>
      <c r="I41" s="21"/>
      <c r="J41" s="21"/>
      <c r="K41" s="21"/>
      <c r="L41" s="21"/>
      <c r="M41" s="21"/>
      <c r="N41" s="21"/>
      <c r="O41" s="27"/>
    </row>
    <row r="42" spans="1:15">
      <c r="A42" s="21">
        <v>19</v>
      </c>
      <c r="B42" s="22"/>
      <c r="C42" s="21">
        <v>1</v>
      </c>
      <c r="D42" s="21">
        <v>300</v>
      </c>
      <c r="E42" s="21">
        <v>2.59</v>
      </c>
      <c r="F42" s="23">
        <f t="shared" ref="F42:F46" si="20">E42*D42</f>
        <v>777</v>
      </c>
      <c r="G42" s="21" t="s">
        <v>68</v>
      </c>
      <c r="H42" s="21"/>
      <c r="I42" s="21"/>
      <c r="J42" s="21"/>
      <c r="K42" s="21"/>
      <c r="L42" s="21">
        <v>30</v>
      </c>
      <c r="M42" s="21">
        <v>3.24</v>
      </c>
      <c r="N42" s="21">
        <f t="shared" si="19"/>
        <v>97.2</v>
      </c>
      <c r="O42" s="27">
        <f t="shared" ref="O42:O46" si="21">N42+K42+F42</f>
        <v>874.2</v>
      </c>
    </row>
    <row r="43" spans="1:15">
      <c r="A43" s="21"/>
      <c r="B43" s="22"/>
      <c r="C43" s="21"/>
      <c r="D43" s="21"/>
      <c r="E43" s="21"/>
      <c r="F43" s="23"/>
      <c r="G43" s="21" t="s">
        <v>69</v>
      </c>
      <c r="H43" s="21"/>
      <c r="I43" s="21"/>
      <c r="J43" s="21"/>
      <c r="K43" s="21"/>
      <c r="L43" s="21"/>
      <c r="M43" s="21"/>
      <c r="N43" s="21"/>
      <c r="O43" s="27"/>
    </row>
    <row r="44" spans="1:15">
      <c r="A44" s="21">
        <v>20</v>
      </c>
      <c r="B44" s="22"/>
      <c r="C44" s="21">
        <v>1</v>
      </c>
      <c r="D44" s="21">
        <v>300</v>
      </c>
      <c r="E44" s="21">
        <v>2.59</v>
      </c>
      <c r="F44" s="23">
        <f t="shared" si="20"/>
        <v>777</v>
      </c>
      <c r="G44" s="21" t="s">
        <v>68</v>
      </c>
      <c r="H44" s="21"/>
      <c r="I44" s="21"/>
      <c r="J44" s="21"/>
      <c r="K44" s="21"/>
      <c r="L44" s="21">
        <v>30</v>
      </c>
      <c r="M44" s="21">
        <v>3.24</v>
      </c>
      <c r="N44" s="21">
        <f t="shared" si="19"/>
        <v>97.2</v>
      </c>
      <c r="O44" s="27">
        <f t="shared" si="21"/>
        <v>874.2</v>
      </c>
    </row>
    <row r="45" spans="1:15">
      <c r="A45" s="21"/>
      <c r="B45" s="22"/>
      <c r="C45" s="21"/>
      <c r="D45" s="21"/>
      <c r="E45" s="21"/>
      <c r="F45" s="23"/>
      <c r="G45" s="21" t="s">
        <v>69</v>
      </c>
      <c r="H45" s="21"/>
      <c r="I45" s="21"/>
      <c r="J45" s="21"/>
      <c r="K45" s="21"/>
      <c r="L45" s="21"/>
      <c r="M45" s="21"/>
      <c r="N45" s="21"/>
      <c r="O45" s="27"/>
    </row>
    <row r="46" spans="1:15">
      <c r="A46" s="21">
        <v>21</v>
      </c>
      <c r="B46" s="22"/>
      <c r="C46" s="21">
        <v>1</v>
      </c>
      <c r="D46" s="21">
        <v>300</v>
      </c>
      <c r="E46" s="21">
        <v>2.59</v>
      </c>
      <c r="F46" s="23">
        <f t="shared" si="20"/>
        <v>777</v>
      </c>
      <c r="G46" s="21" t="s">
        <v>68</v>
      </c>
      <c r="H46" s="21">
        <v>1</v>
      </c>
      <c r="I46" s="26">
        <v>496.8</v>
      </c>
      <c r="J46" s="21">
        <f t="shared" ref="J46:J49" si="22">I46*H46</f>
        <v>496.8</v>
      </c>
      <c r="K46" s="21">
        <f>J46+J47</f>
        <v>1420.2</v>
      </c>
      <c r="L46" s="21"/>
      <c r="M46" s="21"/>
      <c r="N46" s="21"/>
      <c r="O46" s="27">
        <f t="shared" si="21"/>
        <v>2197.2</v>
      </c>
    </row>
    <row r="47" spans="1:15">
      <c r="A47" s="21"/>
      <c r="B47" s="22"/>
      <c r="C47" s="21"/>
      <c r="D47" s="21"/>
      <c r="E47" s="21"/>
      <c r="F47" s="23"/>
      <c r="G47" s="21" t="s">
        <v>69</v>
      </c>
      <c r="H47" s="21">
        <v>9</v>
      </c>
      <c r="I47" s="26">
        <v>102.6</v>
      </c>
      <c r="J47" s="21">
        <f t="shared" si="22"/>
        <v>923.4</v>
      </c>
      <c r="K47" s="21"/>
      <c r="L47" s="21"/>
      <c r="M47" s="21"/>
      <c r="N47" s="21"/>
      <c r="O47" s="27"/>
    </row>
    <row r="48" spans="1:15">
      <c r="A48" s="21">
        <v>22</v>
      </c>
      <c r="B48" s="22" t="s">
        <v>81</v>
      </c>
      <c r="C48" s="21">
        <v>0.484</v>
      </c>
      <c r="D48" s="21">
        <v>300</v>
      </c>
      <c r="E48" s="21">
        <v>2.59</v>
      </c>
      <c r="F48" s="23">
        <f t="shared" ref="F48:F52" si="23">E48*D48</f>
        <v>777</v>
      </c>
      <c r="G48" s="21" t="s">
        <v>68</v>
      </c>
      <c r="H48" s="21">
        <v>1</v>
      </c>
      <c r="I48" s="26">
        <v>496.8</v>
      </c>
      <c r="J48" s="21">
        <f t="shared" si="22"/>
        <v>496.8</v>
      </c>
      <c r="K48" s="21">
        <f>J48+J49</f>
        <v>1420.2</v>
      </c>
      <c r="L48" s="21"/>
      <c r="M48" s="21"/>
      <c r="N48" s="21"/>
      <c r="O48" s="27">
        <f t="shared" ref="O48:O52" si="24">N48+K48+F48</f>
        <v>2197.2</v>
      </c>
    </row>
    <row r="49" spans="1:15">
      <c r="A49" s="21"/>
      <c r="B49" s="22"/>
      <c r="C49" s="21"/>
      <c r="D49" s="21"/>
      <c r="E49" s="21"/>
      <c r="F49" s="23"/>
      <c r="G49" s="21" t="s">
        <v>69</v>
      </c>
      <c r="H49" s="21">
        <v>9</v>
      </c>
      <c r="I49" s="26">
        <v>102.6</v>
      </c>
      <c r="J49" s="21">
        <f t="shared" si="22"/>
        <v>923.4</v>
      </c>
      <c r="K49" s="21"/>
      <c r="L49" s="21"/>
      <c r="M49" s="21"/>
      <c r="N49" s="21"/>
      <c r="O49" s="27"/>
    </row>
    <row r="50" spans="1:15">
      <c r="A50" s="21">
        <v>23</v>
      </c>
      <c r="B50" s="22"/>
      <c r="C50" s="21">
        <v>0.484</v>
      </c>
      <c r="D50" s="21">
        <v>300</v>
      </c>
      <c r="E50" s="21">
        <v>2.59</v>
      </c>
      <c r="F50" s="23">
        <f t="shared" si="23"/>
        <v>777</v>
      </c>
      <c r="G50" s="21" t="s">
        <v>68</v>
      </c>
      <c r="H50" s="21"/>
      <c r="I50" s="21"/>
      <c r="J50" s="21"/>
      <c r="K50" s="21"/>
      <c r="L50" s="21">
        <v>30</v>
      </c>
      <c r="M50" s="21">
        <v>3.24</v>
      </c>
      <c r="N50" s="21">
        <f t="shared" ref="N50:N54" si="25">M50*L50</f>
        <v>97.2</v>
      </c>
      <c r="O50" s="27">
        <f t="shared" si="24"/>
        <v>874.2</v>
      </c>
    </row>
    <row r="51" spans="1:15">
      <c r="A51" s="21"/>
      <c r="B51" s="22"/>
      <c r="C51" s="21"/>
      <c r="D51" s="21"/>
      <c r="E51" s="21"/>
      <c r="F51" s="23"/>
      <c r="G51" s="21" t="s">
        <v>69</v>
      </c>
      <c r="H51" s="21"/>
      <c r="I51" s="21"/>
      <c r="J51" s="21"/>
      <c r="K51" s="21"/>
      <c r="L51" s="21"/>
      <c r="M51" s="21"/>
      <c r="N51" s="21"/>
      <c r="O51" s="27"/>
    </row>
    <row r="52" spans="1:15">
      <c r="A52" s="21">
        <v>24</v>
      </c>
      <c r="B52" s="22" t="s">
        <v>82</v>
      </c>
      <c r="C52" s="21">
        <v>1</v>
      </c>
      <c r="D52" s="21">
        <v>300</v>
      </c>
      <c r="E52" s="21">
        <v>2.59</v>
      </c>
      <c r="F52" s="23">
        <f t="shared" si="23"/>
        <v>777</v>
      </c>
      <c r="G52" s="21" t="s">
        <v>68</v>
      </c>
      <c r="H52" s="21"/>
      <c r="I52" s="21"/>
      <c r="J52" s="21"/>
      <c r="K52" s="21"/>
      <c r="L52" s="21">
        <v>30</v>
      </c>
      <c r="M52" s="21">
        <v>3.24</v>
      </c>
      <c r="N52" s="21">
        <f t="shared" si="25"/>
        <v>97.2</v>
      </c>
      <c r="O52" s="27">
        <f t="shared" si="24"/>
        <v>874.2</v>
      </c>
    </row>
    <row r="53" spans="1:15">
      <c r="A53" s="21"/>
      <c r="B53" s="22"/>
      <c r="C53" s="21"/>
      <c r="D53" s="21"/>
      <c r="E53" s="21"/>
      <c r="F53" s="23"/>
      <c r="G53" s="21" t="s">
        <v>69</v>
      </c>
      <c r="H53" s="21"/>
      <c r="I53" s="21"/>
      <c r="J53" s="21"/>
      <c r="K53" s="21"/>
      <c r="L53" s="21"/>
      <c r="M53" s="21"/>
      <c r="N53" s="21"/>
      <c r="O53" s="27"/>
    </row>
    <row r="54" spans="1:15">
      <c r="A54" s="21">
        <v>25</v>
      </c>
      <c r="B54" s="22"/>
      <c r="C54" s="21">
        <v>1</v>
      </c>
      <c r="D54" s="21">
        <v>300</v>
      </c>
      <c r="E54" s="21">
        <v>2.59</v>
      </c>
      <c r="F54" s="23">
        <f t="shared" ref="F54:F58" si="26">E54*D54</f>
        <v>777</v>
      </c>
      <c r="G54" s="21" t="s">
        <v>68</v>
      </c>
      <c r="H54" s="21"/>
      <c r="I54" s="21"/>
      <c r="J54" s="21"/>
      <c r="K54" s="21"/>
      <c r="L54" s="21">
        <v>30</v>
      </c>
      <c r="M54" s="21">
        <v>3.24</v>
      </c>
      <c r="N54" s="21">
        <f t="shared" si="25"/>
        <v>97.2</v>
      </c>
      <c r="O54" s="27">
        <f t="shared" ref="O54:O58" si="27">N54+K54+F54</f>
        <v>874.2</v>
      </c>
    </row>
    <row r="55" spans="1:15">
      <c r="A55" s="21"/>
      <c r="B55" s="22"/>
      <c r="C55" s="21"/>
      <c r="D55" s="21"/>
      <c r="E55" s="21"/>
      <c r="F55" s="23"/>
      <c r="G55" s="21" t="s">
        <v>69</v>
      </c>
      <c r="H55" s="21"/>
      <c r="I55" s="21"/>
      <c r="J55" s="21"/>
      <c r="K55" s="21"/>
      <c r="L55" s="21"/>
      <c r="M55" s="21"/>
      <c r="N55" s="21"/>
      <c r="O55" s="27"/>
    </row>
    <row r="56" spans="1:15">
      <c r="A56" s="21">
        <v>26</v>
      </c>
      <c r="B56" s="22"/>
      <c r="C56" s="21">
        <v>1</v>
      </c>
      <c r="D56" s="21">
        <v>300</v>
      </c>
      <c r="E56" s="21">
        <v>2.59</v>
      </c>
      <c r="F56" s="23">
        <f t="shared" si="26"/>
        <v>777</v>
      </c>
      <c r="G56" s="21" t="s">
        <v>68</v>
      </c>
      <c r="H56" s="21"/>
      <c r="I56" s="21"/>
      <c r="J56" s="21"/>
      <c r="K56" s="21"/>
      <c r="L56" s="21">
        <v>30</v>
      </c>
      <c r="M56" s="21">
        <v>3.24</v>
      </c>
      <c r="N56" s="21">
        <f t="shared" ref="N56:N60" si="28">M56*L56</f>
        <v>97.2</v>
      </c>
      <c r="O56" s="27">
        <f t="shared" si="27"/>
        <v>874.2</v>
      </c>
    </row>
    <row r="57" spans="1:15">
      <c r="A57" s="21"/>
      <c r="B57" s="22"/>
      <c r="C57" s="21"/>
      <c r="D57" s="21"/>
      <c r="E57" s="21"/>
      <c r="F57" s="23"/>
      <c r="G57" s="21" t="s">
        <v>69</v>
      </c>
      <c r="H57" s="21"/>
      <c r="I57" s="21"/>
      <c r="J57" s="21"/>
      <c r="K57" s="21"/>
      <c r="L57" s="21"/>
      <c r="M57" s="21"/>
      <c r="N57" s="21"/>
      <c r="O57" s="27"/>
    </row>
    <row r="58" spans="1:15">
      <c r="A58" s="21">
        <v>27</v>
      </c>
      <c r="B58" s="22" t="s">
        <v>83</v>
      </c>
      <c r="C58" s="21">
        <v>0.574</v>
      </c>
      <c r="D58" s="21">
        <v>200</v>
      </c>
      <c r="E58" s="21">
        <v>2.59</v>
      </c>
      <c r="F58" s="23">
        <f t="shared" si="26"/>
        <v>518</v>
      </c>
      <c r="G58" s="21" t="s">
        <v>68</v>
      </c>
      <c r="H58" s="21">
        <v>1</v>
      </c>
      <c r="I58" s="26">
        <v>496.8</v>
      </c>
      <c r="J58" s="21">
        <f t="shared" ref="J58:J61" si="29">I58*H58</f>
        <v>496.8</v>
      </c>
      <c r="K58" s="21">
        <f>J58+J59</f>
        <v>1420.2</v>
      </c>
      <c r="L58" s="21">
        <v>30</v>
      </c>
      <c r="M58" s="21">
        <v>3.24</v>
      </c>
      <c r="N58" s="21">
        <f t="shared" si="28"/>
        <v>97.2</v>
      </c>
      <c r="O58" s="27">
        <f t="shared" si="27"/>
        <v>2035.4</v>
      </c>
    </row>
    <row r="59" spans="1:15">
      <c r="A59" s="21"/>
      <c r="B59" s="22"/>
      <c r="C59" s="21"/>
      <c r="D59" s="21"/>
      <c r="E59" s="21"/>
      <c r="F59" s="23"/>
      <c r="G59" s="21" t="s">
        <v>69</v>
      </c>
      <c r="H59" s="21">
        <v>9</v>
      </c>
      <c r="I59" s="26">
        <v>102.6</v>
      </c>
      <c r="J59" s="21">
        <f t="shared" si="29"/>
        <v>923.4</v>
      </c>
      <c r="K59" s="21"/>
      <c r="L59" s="21"/>
      <c r="M59" s="21"/>
      <c r="N59" s="21"/>
      <c r="O59" s="27"/>
    </row>
    <row r="60" spans="1:15">
      <c r="A60" s="21">
        <v>28</v>
      </c>
      <c r="B60" s="22" t="s">
        <v>84</v>
      </c>
      <c r="C60" s="21">
        <v>1</v>
      </c>
      <c r="D60" s="21">
        <v>300</v>
      </c>
      <c r="E60" s="21">
        <v>2.59</v>
      </c>
      <c r="F60" s="23">
        <f>E60*D60</f>
        <v>777</v>
      </c>
      <c r="G60" s="21" t="s">
        <v>68</v>
      </c>
      <c r="H60" s="21">
        <v>1</v>
      </c>
      <c r="I60" s="26">
        <v>496.8</v>
      </c>
      <c r="J60" s="21">
        <f t="shared" si="29"/>
        <v>496.8</v>
      </c>
      <c r="K60" s="21">
        <f>J60+J61</f>
        <v>1420.2</v>
      </c>
      <c r="L60" s="21">
        <v>30</v>
      </c>
      <c r="M60" s="21">
        <v>3.24</v>
      </c>
      <c r="N60" s="21">
        <f t="shared" si="28"/>
        <v>97.2</v>
      </c>
      <c r="O60" s="27">
        <f>N60+K60+F60</f>
        <v>2294.4</v>
      </c>
    </row>
    <row r="61" spans="1:15">
      <c r="A61" s="21"/>
      <c r="B61" s="22"/>
      <c r="C61" s="21"/>
      <c r="D61" s="21"/>
      <c r="E61" s="21"/>
      <c r="F61" s="23"/>
      <c r="G61" s="21" t="s">
        <v>69</v>
      </c>
      <c r="H61" s="21">
        <v>9</v>
      </c>
      <c r="I61" s="26">
        <v>102.6</v>
      </c>
      <c r="J61" s="21">
        <f t="shared" si="29"/>
        <v>923.4</v>
      </c>
      <c r="K61" s="21"/>
      <c r="L61" s="21"/>
      <c r="M61" s="21"/>
      <c r="N61" s="21"/>
      <c r="O61" s="27"/>
    </row>
    <row r="62" spans="1:15">
      <c r="A62" s="21"/>
      <c r="B62" s="22"/>
      <c r="C62" s="24">
        <f>SUM(C6:C61)</f>
        <v>23.52</v>
      </c>
      <c r="D62" s="21">
        <f>SUM(D6:D61)</f>
        <v>7800</v>
      </c>
      <c r="E62" s="21"/>
      <c r="F62" s="23"/>
      <c r="G62" s="21"/>
      <c r="H62" s="21"/>
      <c r="I62" s="21"/>
      <c r="J62" s="21"/>
      <c r="K62" s="21"/>
      <c r="L62" s="21">
        <f>SUM(L8:L61)</f>
        <v>450</v>
      </c>
      <c r="M62" s="21"/>
      <c r="N62" s="21"/>
      <c r="O62" s="21"/>
    </row>
    <row r="63" spans="1:15">
      <c r="A63" s="21" t="s">
        <v>8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f>SUM(O6:O61)</f>
        <v>45803.4</v>
      </c>
    </row>
  </sheetData>
  <mergeCells count="317">
    <mergeCell ref="A1:O1"/>
    <mergeCell ref="A2:O2"/>
    <mergeCell ref="D3:F3"/>
    <mergeCell ref="G3:K3"/>
    <mergeCell ref="L3:N3"/>
    <mergeCell ref="A63:N63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B3:B5"/>
    <mergeCell ref="B6:B7"/>
    <mergeCell ref="B8:B11"/>
    <mergeCell ref="B12:B13"/>
    <mergeCell ref="B14:B19"/>
    <mergeCell ref="B20:B23"/>
    <mergeCell ref="B24:B25"/>
    <mergeCell ref="B26:B29"/>
    <mergeCell ref="B30:B31"/>
    <mergeCell ref="B32:B35"/>
    <mergeCell ref="B36:B37"/>
    <mergeCell ref="B38:B39"/>
    <mergeCell ref="B40:B47"/>
    <mergeCell ref="B48:B51"/>
    <mergeCell ref="B52:B57"/>
    <mergeCell ref="B58:B59"/>
    <mergeCell ref="B60:B61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4:G5"/>
    <mergeCell ref="H4:H5"/>
    <mergeCell ref="I4:I5"/>
    <mergeCell ref="J4:J5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3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</mergeCells>
  <pageMargins left="0.472222222222222" right="0.629861111111111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L18" sqref="L18"/>
    </sheetView>
  </sheetViews>
  <sheetFormatPr defaultColWidth="8.89166666666667" defaultRowHeight="13.5" outlineLevelRow="6" outlineLevelCol="6"/>
  <cols>
    <col min="2" max="2" width="23.0916666666667" customWidth="1"/>
    <col min="3" max="3" width="8" customWidth="1"/>
    <col min="4" max="4" width="11.225"/>
    <col min="5" max="5" width="12.0916666666667" customWidth="1"/>
    <col min="6" max="6" width="14.8916666666667" style="1" customWidth="1"/>
    <col min="7" max="7" width="7.36666666666667" customWidth="1"/>
  </cols>
  <sheetData>
    <row r="1" ht="30" customHeight="1" spans="1:7">
      <c r="A1" s="2" t="s">
        <v>53</v>
      </c>
      <c r="B1" s="2"/>
      <c r="C1" s="2"/>
      <c r="D1" s="2"/>
      <c r="E1" s="2"/>
      <c r="F1" s="3"/>
      <c r="G1" s="2"/>
    </row>
    <row r="2" ht="30" customHeight="1" spans="1:7">
      <c r="A2" s="4" t="s">
        <v>85</v>
      </c>
      <c r="B2" s="4"/>
      <c r="C2" s="4"/>
      <c r="D2" s="4"/>
      <c r="E2" s="4"/>
      <c r="F2" s="4"/>
      <c r="G2" s="4"/>
    </row>
    <row r="3" ht="30" customHeight="1" spans="1:7">
      <c r="A3" s="5" t="s">
        <v>4</v>
      </c>
      <c r="B3" s="5" t="s">
        <v>5</v>
      </c>
      <c r="C3" s="5" t="s">
        <v>86</v>
      </c>
      <c r="D3" s="5" t="s">
        <v>87</v>
      </c>
      <c r="E3" s="5" t="s">
        <v>62</v>
      </c>
      <c r="F3" s="6" t="s">
        <v>88</v>
      </c>
      <c r="G3" s="5" t="s">
        <v>89</v>
      </c>
    </row>
    <row r="4" ht="30" customHeight="1" spans="1:7">
      <c r="A4" s="7">
        <v>2</v>
      </c>
      <c r="B4" s="8" t="s">
        <v>90</v>
      </c>
      <c r="C4" s="7"/>
      <c r="D4" s="7"/>
      <c r="E4" s="7"/>
      <c r="F4" s="9">
        <f>SUM(F6:F7)</f>
        <v>8625.31975</v>
      </c>
      <c r="G4" s="7"/>
    </row>
    <row r="5" ht="30" customHeight="1" spans="1:7">
      <c r="A5" s="7"/>
      <c r="B5" s="8" t="s">
        <v>91</v>
      </c>
      <c r="C5" s="7"/>
      <c r="D5" s="7"/>
      <c r="E5" s="7"/>
      <c r="F5" s="9"/>
      <c r="G5" s="7"/>
    </row>
    <row r="6" ht="30" customHeight="1" spans="1:7">
      <c r="A6" s="10">
        <v>2.1</v>
      </c>
      <c r="B6" s="11" t="s">
        <v>10</v>
      </c>
      <c r="C6" s="10" t="s">
        <v>92</v>
      </c>
      <c r="D6" s="10">
        <v>0.025</v>
      </c>
      <c r="E6" s="10">
        <f>水库费用预算表!V39</f>
        <v>299209.39</v>
      </c>
      <c r="F6" s="9">
        <f>D6*E6</f>
        <v>7480.23475</v>
      </c>
      <c r="G6" s="12"/>
    </row>
    <row r="7" ht="30" customHeight="1" spans="1:7">
      <c r="A7" s="13">
        <v>2.2</v>
      </c>
      <c r="B7" s="11" t="s">
        <v>11</v>
      </c>
      <c r="C7" s="10" t="s">
        <v>92</v>
      </c>
      <c r="D7" s="10">
        <v>0.025</v>
      </c>
      <c r="E7" s="13">
        <f>堤防预算表!O63</f>
        <v>45803.4</v>
      </c>
      <c r="F7" s="14">
        <f>D7*E7</f>
        <v>1145.085</v>
      </c>
      <c r="G7" s="13"/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工程部分总预算表</vt:lpstr>
      <vt:lpstr>水库费用预算表</vt:lpstr>
      <vt:lpstr>堤防预算表</vt:lpstr>
      <vt:lpstr>施工临时工程预算表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肖鑫</cp:lastModifiedBy>
  <dcterms:created xsi:type="dcterms:W3CDTF">2025-11-04T06:41:00Z</dcterms:created>
  <dcterms:modified xsi:type="dcterms:W3CDTF">2025-12-15T03:37:38Z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79A3DDC069A249758FAFE1C296B63C20_13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